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17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esktop/"/>
    </mc:Choice>
  </mc:AlternateContent>
  <xr:revisionPtr revIDLastSave="661" documentId="11_F25DC773A252ABDACC1048A9715A75E45BDE58EF" xr6:coauthVersionLast="47" xr6:coauthVersionMax="47" xr10:uidLastSave="{214494CD-2570-4FAF-8ACC-EF03D1E364AF}"/>
  <bookViews>
    <workbookView xWindow="-110" yWindow="-110" windowWidth="19420" windowHeight="10300" xr2:uid="{00000000-000D-0000-FFFF-FFFF00000000}"/>
  </bookViews>
  <sheets>
    <sheet name="Invoice and Payment Tracker" sheetId="1" r:id="rId1"/>
    <sheet name="Support Shee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G3" i="1"/>
  <c r="D3" i="1"/>
  <c r="E8" i="1"/>
  <c r="F8" i="1"/>
  <c r="I8" i="1"/>
  <c r="K8" i="1"/>
  <c r="E7" i="1"/>
  <c r="F7" i="1"/>
  <c r="I7" i="1"/>
  <c r="K7" i="1"/>
  <c r="E6" i="1"/>
  <c r="F6" i="1"/>
  <c r="I6" i="1"/>
  <c r="K6" i="1"/>
  <c r="K5" i="1"/>
  <c r="I5" i="1"/>
  <c r="I3" i="1" s="1"/>
  <c r="F5" i="1"/>
  <c r="E5" i="1"/>
  <c r="L8" i="1" l="1" a="1"/>
  <c r="L8" i="1" s="1"/>
  <c r="L7" i="1" a="1"/>
  <c r="L7" i="1" s="1"/>
  <c r="L5" i="1" a="1"/>
  <c r="L5" i="1" s="1"/>
  <c r="L6" i="1" a="1"/>
  <c r="L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<sst xmlns="http://schemas.openxmlformats.org/spreadsheetml/2006/main" count="30" uniqueCount="25">
  <si>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Invoice Date</t>
  </si>
  <si>
    <t>Customer Name</t>
  </si>
  <si>
    <t>Invoice Amount</t>
  </si>
  <si>
    <t>Overdue Date</t>
  </si>
  <si>
    <t>Status</t>
  </si>
  <si>
    <t>Invoice #</t>
  </si>
  <si>
    <t>Customer Invoice and Payment Tracker</t>
  </si>
  <si>
    <t>NOD</t>
  </si>
  <si>
    <t>Payment Received Amount</t>
  </si>
  <si>
    <t>Difference</t>
  </si>
  <si>
    <t>Days Taken for Pmt</t>
  </si>
  <si>
    <t>INV-001</t>
  </si>
  <si>
    <t>Customer Information</t>
  </si>
  <si>
    <t>Credit Side</t>
  </si>
  <si>
    <t xml:space="preserve"> Global Tech Solutions  </t>
  </si>
  <si>
    <t xml:space="preserve"> Innovate Inc.          </t>
  </si>
  <si>
    <t xml:space="preserve"> Phoenix Manufacturing  </t>
  </si>
  <si>
    <t xml:space="preserve"> Summit Partners        </t>
  </si>
  <si>
    <t xml:space="preserve"> Apex Dynamics          </t>
  </si>
  <si>
    <t xml:space="preserve"> Orion Traders          </t>
  </si>
  <si>
    <t>INV-002</t>
  </si>
  <si>
    <t>INV-003</t>
  </si>
  <si>
    <t>INV-004</t>
  </si>
  <si>
    <t>Date of Payment</t>
  </si>
  <si>
    <t>CN/DN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</si>
</sst>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Bahnschrift SemiLight"/>
      <family val="2"/>
    </font>
    <font>
      <sz val="12"/>
      <color theme="1"/>
      <name val="Bahnschrift SemiLight"/>
      <family val="2"/>
    </font>
    <font>
      <b/>
      <sz val="12"/>
      <color theme="1"/>
      <name val="Bahnschrift SemiLight"/>
      <family val="2"/>
    </font>
    <font>
      <b/>
      <sz val="18"/>
      <color theme="1"/>
      <name val="Bahnschrift Semi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/>
    <xf numFmtId="0" fontId="4" fillId="0" borderId="0" xfId="0" applyFont="1"/>
    <xf numFmtId="0" fontId="3" fillId="2" borderId="1" xfId="0" applyFont="1" applyFill="1" applyBorder="1" applyAlignment="1">
      <alignment horizontal="center" vertical="center" wrapText="1"/>
    </xf>
    <xf numFmtId="1" fontId="2" fillId="0" borderId="0" xfId="0" applyNumberFormat="1" applyFont="1"/>
    <xf numFmtId="14" fontId="3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/>
  </cellXfs>
  <cellStyles count="1">
    <cellStyle name="Normal" xfId="0" builtinId="0"/>
  </cellStyles>
  <dxfs count="25"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FFFF00"/>
        </patternFill>
      </fill>
    </dxf>
    <dxf>
      <fill>
        <patternFill>
          <bgColor rgb="FFCC99FF"/>
        </patternFill>
      </fill>
    </dxf>
    <dxf>
      <fill>
        <patternFill>
          <bgColor theme="9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Light"/>
        <family val="2"/>
        <scheme val="none"/>
      </font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4777A3-EE33-4D34-A037-D5E874002B1B}" name="Table2" displayName="Table2" ref="A4:L8" totalsRowShown="0" headerRowDxfId="11" dataDxfId="13" headerRowBorderDxfId="12">
  <autoFilter ref="A4:L8" xr:uid="{EC4777A3-EE33-4D34-A037-D5E874002B1B}"/>
  <tableColumns count="12">
    <tableColumn id="1" xr3:uid="{1E43E824-E143-4FEC-8F20-F11479497475}" name="Invoice #" dataDxfId="20"/>
    <tableColumn id="2" xr3:uid="{7197EF3D-B5AB-4A0A-9D7C-0BBF6CBACD94}" name="Invoice Date" dataDxfId="19"/>
    <tableColumn id="3" xr3:uid="{74E006E5-5773-441B-AC14-C0E757E0448E}" name="Customer Name" dataDxfId="18"/>
    <tableColumn id="4" xr3:uid="{1B1542E7-C4D4-4535-B16E-2210DD067A49}" name="Invoice Amount" dataDxfId="9"/>
    <tableColumn id="5" xr3:uid="{26695CDD-E84E-46F6-AE5A-476EFDF830E7}" name="NOD" dataDxfId="8">
      <calculatedColumnFormula>TODAY()-Table2[[#This Row],[Invoice Date]]</calculatedColumnFormula>
    </tableColumn>
    <tableColumn id="6" xr3:uid="{A2A89A26-EF39-42B5-8392-45CDC5CA55CC}" name="Overdue Date" dataDxfId="6">
      <calculatedColumnFormula>Table2[[#This Row],[Invoice Date]]+VLOOKUP(Table2[[#This Row],[Customer Name]],customerinfo[],2,FALSE)</calculatedColumnFormula>
    </tableColumn>
    <tableColumn id="7" xr3:uid="{DE299CB9-FE61-4B92-B0F4-4A9C30FCEA74}" name="Payment Received Amount" dataDxfId="7"/>
    <tableColumn id="8" xr3:uid="{A2190372-B896-42AE-AA21-5ED1C89D3AD0}" name="Date of Payment" dataDxfId="5"/>
    <tableColumn id="9" xr3:uid="{15F4CA78-C1B8-4BE8-9982-056532A8BEFC}" name="Difference" dataDxfId="17">
      <calculatedColumnFormula>Table2[[#This Row],[Payment Received Amount]]-Table2[[#This Row],[Invoice Amount]]+Table2[[#This Row],[CN/DN Amount]]</calculatedColumnFormula>
    </tableColumn>
    <tableColumn id="10" xr3:uid="{6607EF4C-4281-4833-930C-697FE834C74D}" name="CN/DN Amount" dataDxfId="16"/>
    <tableColumn id="11" xr3:uid="{B2D3389B-6CB6-48BF-8A34-0FD490B16A97}" name="Days Taken for Pmt" dataDxfId="15">
      <calculatedColumnFormula>IF(Table2[[#This Row],[Date of Payment]]&lt;&gt;"",Table2[[#This Row],[Date of Payment]]-Table2[[#This Row],[Invoice Date]],"")</calculatedColumnFormula>
    </tableColumn>
    <tableColumn id="12" xr3:uid="{2B9E74F9-6A3E-4C03-BB14-1753BDA4CAF9}" name="Status" dataDxfId="14">
      <calculatedColumnFormula array="1">_xlfn.IFS(Table2[[#This Row],[Difference]]=0,"Paid",Table2[[#This Row],[Difference]]&gt;0,"Excess Payment",AND(Table2[[#This Row],[Difference]]&lt;0,Table2[[#This Row],[Payment Received Amount]]&gt;0,Table2[[#This Row],[Overdue Date]]&lt;TODAY()),"Overdue &amp; PP",AND(Table2[[#This Row],[Difference]]&lt;0,Table2[[#This Row],[Payment Received Amount]]&gt;0,Table2[[#This Row],[Overdue Date]]&gt;=0),"Outstanding &amp; PP",AND(Table2[[#This Row],[Payment Received Amount]]="",Table2[[#This Row],[Overdue Date]]&lt;TODAY()),"Overdue",AND(Table2[[#This Row],[Payment Received Amount]]="",Table2[[#This Row],[Overdue Date]]&gt;=TODAY()),"Outstanding")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715704-2D45-488F-9D32-CDBEB626C890}" name="customerinfo" displayName="customerinfo" ref="A2:B8" totalsRowShown="0" headerRowDxfId="21" dataDxfId="22">
  <autoFilter ref="A2:B8" xr:uid="{CA715704-2D45-488F-9D32-CDBEB626C890}"/>
  <tableColumns count="2">
    <tableColumn id="1" xr3:uid="{43B8C684-787C-4335-99EC-DE35E9990AE6}" name="Customer Name" dataDxfId="24"/>
    <tableColumn id="2" xr3:uid="{EDEE7850-87F8-4DF0-9026-32AE1235BB11}" name="Credit Side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image" Target="../media/image2.p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showGridLines="0" tabSelected="1" workbookViewId="0">
      <pane ySplit="4" topLeftCell="A5" activePane="bottomLeft" state="frozen"/>
      <selection pane="bottomLeft" activeCell="F11" sqref="F11"/>
    </sheetView>
  </sheetViews>
  <sheetFormatPr defaultColWidth="14.08984375" defaultRowHeight="19" customHeight="1" x14ac:dyDescent="0.3"/>
  <cols>
    <col min="1" max="1" width="9.36328125" style="1" customWidth="1"/>
    <col min="2" max="2" width="11.54296875" style="1" customWidth="1"/>
    <col min="3" max="3" width="27.1796875" style="1" customWidth="1"/>
    <col min="4" max="4" width="13.90625" style="1" customWidth="1"/>
    <col min="5" max="5" width="6.453125" style="1" customWidth="1"/>
    <col min="6" max="6" width="12.90625" style="1" customWidth="1"/>
    <col min="7" max="7" width="13.90625" style="1" customWidth="1"/>
    <col min="8" max="8" width="13.36328125" style="4" customWidth="1"/>
    <col min="9" max="9" width="11" style="1" customWidth="1"/>
    <col min="10" max="10" width="9.81640625" style="1" customWidth="1"/>
    <col min="11" max="11" width="12.90625" style="1" customWidth="1"/>
    <col min="12" max="12" width="20.7265625" style="1" customWidth="1"/>
    <col min="13" max="16384" width="14.08984375" style="1"/>
  </cols>
  <sheetData>
    <row r="1" spans="1:12" ht="25.5" customHeight="1" x14ac:dyDescent="0.4">
      <c r="A1" s="5" t="s">
        <v>6</v>
      </c>
    </row>
    <row r="2" spans="1:12" ht="13" customHeight="1" x14ac:dyDescent="0.3"/>
    <row r="3" spans="1:12" ht="17.5" customHeight="1" x14ac:dyDescent="0.3">
      <c r="D3" s="9">
        <f>SUBTOTAL(9,Table2[Invoice Amount])</f>
        <v>182330</v>
      </c>
      <c r="G3" s="9">
        <f>SUBTOTAL(9,Table2[Payment Received Amount])</f>
        <v>46000</v>
      </c>
      <c r="I3" s="9">
        <f>SUBTOTAL(9,Table2[Difference])</f>
        <v>-136330</v>
      </c>
      <c r="J3" s="9">
        <f>SUBTOTAL(9,Table2[CN/DN Amount])</f>
        <v>0</v>
      </c>
    </row>
    <row r="4" spans="1:12" s="3" customFormat="1" ht="47.5" customHeight="1" x14ac:dyDescent="0.35">
      <c r="A4" s="6" t="s">
        <v>5</v>
      </c>
      <c r="B4" s="6" t="s">
        <v>0</v>
      </c>
      <c r="C4" s="6" t="s">
        <v>1</v>
      </c>
      <c r="D4" s="6" t="s">
        <v>2</v>
      </c>
      <c r="E4" s="6" t="s">
        <v>7</v>
      </c>
      <c r="F4" s="6" t="s">
        <v>3</v>
      </c>
      <c r="G4" s="6" t="s">
        <v>8</v>
      </c>
      <c r="H4" s="8" t="s">
        <v>23</v>
      </c>
      <c r="I4" s="6" t="s">
        <v>9</v>
      </c>
      <c r="J4" s="6" t="s">
        <v>24</v>
      </c>
      <c r="K4" s="6" t="s">
        <v>10</v>
      </c>
      <c r="L4" s="6" t="s">
        <v>4</v>
      </c>
    </row>
    <row r="5" spans="1:12" ht="19" customHeight="1" x14ac:dyDescent="0.3">
      <c r="A5" s="1" t="s">
        <v>11</v>
      </c>
      <c r="B5" s="4">
        <v>45992</v>
      </c>
      <c r="C5" s="1" t="s">
        <v>14</v>
      </c>
      <c r="D5" s="1">
        <v>12340</v>
      </c>
      <c r="E5" s="7">
        <f ca="1">TODAY()-Table2[[#This Row],[Invoice Date]]</f>
        <v>24</v>
      </c>
      <c r="F5" s="4">
        <f>Table2[[#This Row],[Invoice Date]]+VLOOKUP(Table2[[#This Row],[Customer Name]],customerinfo[],2,FALSE)</f>
        <v>46013</v>
      </c>
      <c r="I5" s="1">
        <f>Table2[[#This Row],[Payment Received Amount]]-Table2[[#This Row],[Invoice Amount]]+Table2[[#This Row],[CN/DN Amount]]</f>
        <v>-12340</v>
      </c>
      <c r="K5" s="1" t="str">
        <f>IF(Table2[[#This Row],[Date of Payment]]&lt;&gt;"",Table2[[#This Row],[Date of Payment]]-Table2[[#This Row],[Invoice Date]],"")</f>
        <v/>
      </c>
      <c r="L5" s="1" t="str" cm="1">
        <f t="array" aca="1" ref="L5" ca="1">_xlfn.IFS(Table2[[#This Row],[Difference]]=0,"Paid",Table2[[#This Row],[Difference]]&gt;0,"Excess Payment",AND(Table2[[#This Row],[Difference]]&lt;0,Table2[[#This Row],[Payment Received Amount]]&gt;0,Table2[[#This Row],[Overdue Date]]&lt;TODAY()),"Overdue &amp; PP",AND(Table2[[#This Row],[Difference]]&lt;0,Table2[[#This Row],[Payment Received Amount]]&gt;0,Table2[[#This Row],[Overdue Date]]&gt;=0),"Outstanding &amp; PP",AND(Table2[[#This Row],[Payment Received Amount]]="",Table2[[#This Row],[Overdue Date]]&lt;TODAY()),"Overdue",AND(Table2[[#This Row],[Payment Received Amount]]="",Table2[[#This Row],[Overdue Date]]&gt;=TODAY()),"Outstanding")</f>
        <v>Overdue</v>
      </c>
    </row>
    <row r="6" spans="1:12" ht="19" customHeight="1" x14ac:dyDescent="0.3">
      <c r="A6" s="1" t="s">
        <v>20</v>
      </c>
      <c r="B6" s="4">
        <v>45994</v>
      </c>
      <c r="C6" s="1" t="s">
        <v>16</v>
      </c>
      <c r="D6" s="1">
        <v>45670</v>
      </c>
      <c r="E6" s="7">
        <f ca="1">TODAY()-Table2[[#This Row],[Invoice Date]]</f>
        <v>22</v>
      </c>
      <c r="F6" s="4">
        <f>Table2[[#This Row],[Invoice Date]]+VLOOKUP(Table2[[#This Row],[Customer Name]],customerinfo[],2,FALSE)</f>
        <v>46024</v>
      </c>
      <c r="G6" s="1">
        <v>46000</v>
      </c>
      <c r="I6" s="1">
        <f>Table2[[#This Row],[Payment Received Amount]]-Table2[[#This Row],[Invoice Amount]]+Table2[[#This Row],[CN/DN Amount]]</f>
        <v>330</v>
      </c>
      <c r="K6" s="1" t="str">
        <f>IF(Table2[[#This Row],[Date of Payment]]&lt;&gt;"",Table2[[#This Row],[Date of Payment]]-Table2[[#This Row],[Invoice Date]],"")</f>
        <v/>
      </c>
      <c r="L6" s="1" t="str" cm="1">
        <f t="array" aca="1" ref="L6" ca="1">_xlfn.IFS(Table2[[#This Row],[Difference]]=0,"Paid",Table2[[#This Row],[Difference]]&gt;0,"Excess Payment",AND(Table2[[#This Row],[Difference]]&lt;0,Table2[[#This Row],[Payment Received Amount]]&gt;0,Table2[[#This Row],[Overdue Date]]&lt;TODAY()),"Overdue &amp; PP",AND(Table2[[#This Row],[Difference]]&lt;0,Table2[[#This Row],[Payment Received Amount]]&gt;0,Table2[[#This Row],[Overdue Date]]&gt;=0),"Outstanding &amp; PP",AND(Table2[[#This Row],[Payment Received Amount]]="",Table2[[#This Row],[Overdue Date]]&lt;TODAY()),"Overdue",AND(Table2[[#This Row],[Payment Received Amount]]="",Table2[[#This Row],[Overdue Date]]&gt;=TODAY()),"Outstanding")</f>
        <v>Excess Payment</v>
      </c>
    </row>
    <row r="7" spans="1:12" ht="19" customHeight="1" x14ac:dyDescent="0.3">
      <c r="A7" s="1" t="s">
        <v>21</v>
      </c>
      <c r="B7" s="4">
        <v>45998</v>
      </c>
      <c r="C7" s="1" t="s">
        <v>14</v>
      </c>
      <c r="D7" s="1">
        <v>34560</v>
      </c>
      <c r="E7" s="7">
        <f ca="1">TODAY()-Table2[[#This Row],[Invoice Date]]</f>
        <v>18</v>
      </c>
      <c r="F7" s="4">
        <f>Table2[[#This Row],[Invoice Date]]+VLOOKUP(Table2[[#This Row],[Customer Name]],customerinfo[],2,FALSE)</f>
        <v>46019</v>
      </c>
      <c r="I7" s="1">
        <f>Table2[[#This Row],[Payment Received Amount]]-Table2[[#This Row],[Invoice Amount]]+Table2[[#This Row],[CN/DN Amount]]</f>
        <v>-34560</v>
      </c>
      <c r="K7" s="1" t="str">
        <f>IF(Table2[[#This Row],[Date of Payment]]&lt;&gt;"",Table2[[#This Row],[Date of Payment]]-Table2[[#This Row],[Invoice Date]],"")</f>
        <v/>
      </c>
      <c r="L7" s="1" t="str" cm="1">
        <f t="array" aca="1" ref="L7" ca="1">_xlfn.IFS(Table2[[#This Row],[Difference]]=0,"Paid",Table2[[#This Row],[Difference]]&gt;0,"Excess Payment",AND(Table2[[#This Row],[Difference]]&lt;0,Table2[[#This Row],[Payment Received Amount]]&gt;0,Table2[[#This Row],[Overdue Date]]&lt;TODAY()),"Overdue &amp; PP",AND(Table2[[#This Row],[Difference]]&lt;0,Table2[[#This Row],[Payment Received Amount]]&gt;0,Table2[[#This Row],[Overdue Date]]&gt;=0),"Outstanding &amp; PP",AND(Table2[[#This Row],[Payment Received Amount]]="",Table2[[#This Row],[Overdue Date]]&lt;TODAY()),"Overdue",AND(Table2[[#This Row],[Payment Received Amount]]="",Table2[[#This Row],[Overdue Date]]&gt;=TODAY()),"Outstanding")</f>
        <v>Outstanding</v>
      </c>
    </row>
    <row r="8" spans="1:12" ht="19" customHeight="1" x14ac:dyDescent="0.3">
      <c r="A8" s="1" t="s">
        <v>22</v>
      </c>
      <c r="B8" s="4">
        <v>45999</v>
      </c>
      <c r="C8" s="1" t="s">
        <v>17</v>
      </c>
      <c r="D8" s="1">
        <v>89760</v>
      </c>
      <c r="E8" s="7">
        <f ca="1">TODAY()-Table2[[#This Row],[Invoice Date]]</f>
        <v>17</v>
      </c>
      <c r="F8" s="4">
        <f>Table2[[#This Row],[Invoice Date]]+VLOOKUP(Table2[[#This Row],[Customer Name]],customerinfo[],2,FALSE)</f>
        <v>46014</v>
      </c>
      <c r="I8" s="1">
        <f>Table2[[#This Row],[Payment Received Amount]]-Table2[[#This Row],[Invoice Amount]]+Table2[[#This Row],[CN/DN Amount]]</f>
        <v>-89760</v>
      </c>
      <c r="K8" s="1" t="str">
        <f>IF(Table2[[#This Row],[Date of Payment]]&lt;&gt;"",Table2[[#This Row],[Date of Payment]]-Table2[[#This Row],[Invoice Date]],"")</f>
        <v/>
      </c>
      <c r="L8" s="1" t="str" cm="1">
        <f t="array" aca="1" ref="L8" ca="1">_xlfn.IFS(Table2[[#This Row],[Difference]]=0,"Paid",Table2[[#This Row],[Difference]]&gt;0,"Excess Payment",AND(Table2[[#This Row],[Difference]]&lt;0,Table2[[#This Row],[Payment Received Amount]]&gt;0,Table2[[#This Row],[Overdue Date]]&lt;TODAY()),"Overdue &amp; PP",AND(Table2[[#This Row],[Difference]]&lt;0,Table2[[#This Row],[Payment Received Amount]]&gt;0,Table2[[#This Row],[Overdue Date]]&gt;=0),"Outstanding &amp; PP",AND(Table2[[#This Row],[Payment Received Amount]]="",Table2[[#This Row],[Overdue Date]]&lt;TODAY()),"Overdue",AND(Table2[[#This Row],[Payment Received Amount]]="",Table2[[#This Row],[Overdue Date]]&gt;=TODAY()),"Outstanding")</f>
        <v>Overdue</v>
      </c>
    </row>
  </sheetData>
  <conditionalFormatting sqref="A5:L100000">
    <cfRule type="expression" dxfId="10" priority="7">
      <formula>$A5&lt;&gt;""</formula>
    </cfRule>
  </conditionalFormatting>
  <conditionalFormatting sqref="A5:L8">
    <cfRule type="expression" dxfId="1" priority="5">
      <formula>$L5="Paid"</formula>
    </cfRule>
    <cfRule type="expression" dxfId="2" priority="4">
      <formula>$L5="Overdue &amp; PP"</formula>
    </cfRule>
    <cfRule type="expression" dxfId="3" priority="3">
      <formula>$L5="Outstanding &amp; PP"</formula>
    </cfRule>
    <cfRule type="expression" dxfId="4" priority="2">
      <formula>$L5="Excess Payment"</formula>
    </cfRule>
    <cfRule type="expression" dxfId="0" priority="1">
      <formula>$L5="Overdue"</formula>
    </cfRule>
  </conditionalFormatting>
  <dataValidations count="1">
    <dataValidation type="list" allowBlank="1" showInputMessage="1" showErrorMessage="1" sqref="C5:C8" xr:uid="{6732181E-176D-412C-81D3-B2E857C23DCA}">
      <formula1>INDIRECT("customerinfo[Customer Name]")</formula1>
    </dataValidation>
  </dataValidations>
  <pageMargins left="0.7" right="0.7" top="0.75" bottom="0.75" header="0.3" footer="0.3"/>
  <picture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8AC0B-20F7-4C19-8739-7964661E67A5}">
  <dimension ref="A1:B8"/>
  <sheetViews>
    <sheetView workbookViewId="0">
      <selection activeCell="B3" sqref="B3"/>
    </sheetView>
  </sheetViews>
  <sheetFormatPr defaultColWidth="17.54296875" defaultRowHeight="23.5" customHeight="1" x14ac:dyDescent="0.35"/>
  <cols>
    <col min="1" max="1" width="30" style="2" bestFit="1" customWidth="1"/>
    <col min="2" max="2" width="18.90625" style="2" customWidth="1"/>
    <col min="3" max="16384" width="17.54296875" style="2"/>
  </cols>
  <sheetData>
    <row r="1" spans="1:2" ht="23.5" customHeight="1" x14ac:dyDescent="0.35">
      <c r="A1" s="2" t="s">
        <v>12</v>
      </c>
    </row>
    <row r="2" spans="1:2" ht="23.5" customHeight="1" x14ac:dyDescent="0.35">
      <c r="A2" s="2" t="s">
        <v>1</v>
      </c>
      <c r="B2" s="2" t="s">
        <v>13</v>
      </c>
    </row>
    <row r="3" spans="1:2" ht="23.5" customHeight="1" x14ac:dyDescent="0.35">
      <c r="A3" s="2" t="s">
        <v>14</v>
      </c>
      <c r="B3" s="2">
        <v>21</v>
      </c>
    </row>
    <row r="4" spans="1:2" ht="23.5" customHeight="1" x14ac:dyDescent="0.35">
      <c r="A4" s="2" t="s">
        <v>15</v>
      </c>
      <c r="B4" s="2">
        <v>7</v>
      </c>
    </row>
    <row r="5" spans="1:2" ht="23.5" customHeight="1" x14ac:dyDescent="0.35">
      <c r="A5" s="2" t="s">
        <v>16</v>
      </c>
      <c r="B5" s="2">
        <v>30</v>
      </c>
    </row>
    <row r="6" spans="1:2" ht="23.5" customHeight="1" x14ac:dyDescent="0.35">
      <c r="A6" s="2" t="s">
        <v>17</v>
      </c>
      <c r="B6" s="2">
        <v>15</v>
      </c>
    </row>
    <row r="7" spans="1:2" ht="23.5" customHeight="1" x14ac:dyDescent="0.35">
      <c r="A7" s="2" t="s">
        <v>18</v>
      </c>
      <c r="B7" s="2">
        <v>30</v>
      </c>
    </row>
    <row r="8" spans="1:2" ht="23.5" customHeight="1" x14ac:dyDescent="0.35">
      <c r="A8" s="2" t="s">
        <v>19</v>
      </c>
      <c r="B8" s="2">
        <v>30</v>
      </c>
    </row>
  </sheetData>
  <pageMargins left="0.7" right="0.7" top="0.75" bottom="0.75" header="0.3" footer="0.3"/>
  <picture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 and Payment Tracker</vt:lpstr>
      <vt:lpstr>Support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 Subedi</dc:creator>
  <cp:lastModifiedBy>Ashok Subedi</cp:lastModifiedBy>
  <dcterms:created xsi:type="dcterms:W3CDTF">2015-06-05T18:17:20Z</dcterms:created>
  <dcterms:modified xsi:type="dcterms:W3CDTF">2025-12-25T01:37:53Z</dcterms:modified>
</cp:coreProperties>
</file>