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670" documentId="8_{149EE320-4DD3-4D27-9EAD-D78AC1B2638C}" xr6:coauthVersionLast="47" xr6:coauthVersionMax="47" xr10:uidLastSave="{AEC7F8BD-AA6A-4D69-8B3E-3E329E82C56F}"/>
  <bookViews>
    <workbookView xWindow="-120" yWindow="-120" windowWidth="20730" windowHeight="11160" activeTab="2" xr2:uid="{00000000-000D-0000-FFFF-FFFF00000000}"/>
  </bookViews>
  <sheets>
    <sheet name="Sheet1" sheetId="79" r:id="rId1"/>
    <sheet name="Sheet2" sheetId="80" r:id="rId2"/>
    <sheet name="Receivable analysis" sheetId="77" r:id="rId3"/>
    <sheet name="Credit Side" sheetId="78" r:id="rId4"/>
  </sheets>
  <definedNames>
    <definedName name="Canada" localSheetId="3">'Credit Side'!#REF!</definedName>
    <definedName name="Canada" localSheetId="2">'Receivable analysis'!#REF!</definedName>
    <definedName name="Canada">#REF!</definedName>
    <definedName name="INDIA" localSheetId="3">'Credit Side'!#REF!</definedName>
    <definedName name="INDIA" localSheetId="2">'Receivable analysis'!#REF!</definedName>
    <definedName name="INDIA">#REF!</definedName>
    <definedName name="NEPAL" localSheetId="3">'Credit Side'!#REF!</definedName>
    <definedName name="NEPAL" localSheetId="2">'Receivable analysis'!#REF!</definedName>
    <definedName name="NEPAL">#REF!</definedName>
    <definedName name="UK" localSheetId="3">'Credit Side'!#REF!</definedName>
    <definedName name="UK" localSheetId="2">'Receivable analysis'!#REF!</definedName>
    <definedName name="UK">#REF!</definedName>
    <definedName name="USA" localSheetId="3">'Credit Side'!#REF!</definedName>
    <definedName name="USA" localSheetId="2">'Receivable analysis'!#REF!</definedName>
    <definedName name="USA">#REF!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77" l="1"/>
  <c r="I6" i="77"/>
  <c r="I7" i="77"/>
  <c r="I8" i="77"/>
  <c r="I9" i="77"/>
  <c r="I10" i="77"/>
  <c r="I11" i="77"/>
  <c r="I12" i="77"/>
  <c r="I13" i="77"/>
  <c r="I14" i="77"/>
  <c r="I15" i="77"/>
  <c r="I16" i="77"/>
  <c r="I17" i="77"/>
  <c r="I18" i="77"/>
  <c r="I19" i="77"/>
  <c r="I20" i="77"/>
  <c r="I21" i="77"/>
  <c r="I22" i="77"/>
  <c r="I23" i="77"/>
  <c r="I24" i="77"/>
  <c r="I25" i="77"/>
  <c r="I26" i="77"/>
  <c r="I27" i="77"/>
  <c r="I28" i="77"/>
  <c r="I29" i="77"/>
  <c r="I30" i="77"/>
  <c r="I31" i="77"/>
  <c r="I32" i="77"/>
  <c r="I33" i="77"/>
  <c r="I34" i="77"/>
  <c r="I35" i="77"/>
  <c r="I36" i="77"/>
  <c r="I37" i="77"/>
  <c r="I38" i="77"/>
  <c r="I39" i="77"/>
  <c r="I40" i="77"/>
  <c r="I41" i="77"/>
  <c r="I42" i="77"/>
  <c r="I43" i="77"/>
  <c r="I44" i="77"/>
  <c r="I45" i="77"/>
  <c r="I46" i="77"/>
  <c r="I47" i="77"/>
  <c r="I48" i="77"/>
  <c r="I49" i="77"/>
  <c r="I50" i="77"/>
  <c r="I51" i="77"/>
  <c r="I52" i="77"/>
  <c r="I53" i="77"/>
  <c r="I54" i="77"/>
  <c r="I55" i="77"/>
  <c r="I56" i="77"/>
  <c r="I57" i="77"/>
  <c r="I58" i="77"/>
  <c r="I59" i="77"/>
  <c r="I60" i="77"/>
  <c r="I61" i="77"/>
  <c r="I62" i="77"/>
  <c r="I63" i="77"/>
  <c r="I64" i="77"/>
  <c r="I65" i="77"/>
  <c r="I66" i="77"/>
  <c r="I67" i="77"/>
  <c r="I68" i="77"/>
  <c r="I69" i="77"/>
  <c r="I70" i="77"/>
  <c r="I71" i="77"/>
  <c r="I72" i="77"/>
  <c r="I73" i="77"/>
  <c r="I74" i="77"/>
  <c r="I75" i="77"/>
  <c r="I76" i="77"/>
  <c r="I77" i="77"/>
  <c r="I78" i="77"/>
  <c r="I79" i="77"/>
  <c r="I80" i="77"/>
  <c r="I81" i="77"/>
  <c r="I82" i="77"/>
  <c r="I83" i="77"/>
  <c r="I84" i="77"/>
  <c r="I85" i="77"/>
  <c r="I86" i="77"/>
  <c r="I87" i="77"/>
  <c r="I88" i="77"/>
  <c r="I89" i="77"/>
  <c r="I90" i="77"/>
  <c r="I91" i="77"/>
  <c r="I92" i="77"/>
  <c r="I93" i="77"/>
  <c r="I4" i="77"/>
  <c r="H5" i="77"/>
  <c r="H6" i="77"/>
  <c r="H7" i="77"/>
  <c r="H8" i="77"/>
  <c r="H9" i="77"/>
  <c r="H10" i="77"/>
  <c r="H11" i="77"/>
  <c r="H12" i="77"/>
  <c r="H13" i="77"/>
  <c r="H14" i="77"/>
  <c r="H15" i="77"/>
  <c r="H16" i="77"/>
  <c r="H17" i="77"/>
  <c r="H18" i="77"/>
  <c r="H19" i="77"/>
  <c r="H20" i="77"/>
  <c r="H21" i="77"/>
  <c r="H22" i="77"/>
  <c r="H23" i="77"/>
  <c r="H24" i="77"/>
  <c r="H25" i="77"/>
  <c r="H26" i="77"/>
  <c r="H27" i="77"/>
  <c r="H28" i="77"/>
  <c r="H29" i="77"/>
  <c r="H30" i="77"/>
  <c r="H31" i="77"/>
  <c r="H32" i="77"/>
  <c r="H33" i="77"/>
  <c r="H34" i="77"/>
  <c r="H35" i="77"/>
  <c r="H36" i="77"/>
  <c r="H37" i="77"/>
  <c r="H38" i="77"/>
  <c r="H39" i="77"/>
  <c r="H40" i="77"/>
  <c r="H41" i="77"/>
  <c r="H42" i="77"/>
  <c r="H43" i="77"/>
  <c r="H44" i="77"/>
  <c r="H45" i="77"/>
  <c r="H46" i="77"/>
  <c r="H47" i="77"/>
  <c r="H48" i="77"/>
  <c r="H49" i="77"/>
  <c r="H50" i="77"/>
  <c r="H51" i="77"/>
  <c r="H52" i="77"/>
  <c r="H53" i="77"/>
  <c r="H54" i="77"/>
  <c r="H55" i="77"/>
  <c r="H56" i="77"/>
  <c r="H57" i="77"/>
  <c r="H58" i="77"/>
  <c r="H59" i="77"/>
  <c r="H60" i="77"/>
  <c r="H61" i="77"/>
  <c r="H62" i="77"/>
  <c r="H63" i="77"/>
  <c r="H64" i="77"/>
  <c r="H65" i="77"/>
  <c r="H66" i="77"/>
  <c r="H67" i="77"/>
  <c r="H68" i="77"/>
  <c r="H69" i="77"/>
  <c r="H70" i="77"/>
  <c r="H71" i="77"/>
  <c r="H72" i="77"/>
  <c r="H73" i="77"/>
  <c r="H74" i="77"/>
  <c r="H75" i="77"/>
  <c r="H76" i="77"/>
  <c r="H77" i="77"/>
  <c r="H78" i="77"/>
  <c r="H79" i="77"/>
  <c r="H80" i="77"/>
  <c r="H81" i="77"/>
  <c r="H82" i="77"/>
  <c r="H83" i="77"/>
  <c r="H84" i="77"/>
  <c r="H85" i="77"/>
  <c r="H86" i="77"/>
  <c r="H87" i="77"/>
  <c r="H88" i="77"/>
  <c r="H89" i="77"/>
  <c r="H90" i="77"/>
  <c r="H91" i="77"/>
  <c r="H92" i="77"/>
  <c r="H93" i="77"/>
  <c r="H4" i="77"/>
  <c r="F5" i="77"/>
  <c r="G5" i="77" s="1"/>
  <c r="F6" i="77"/>
  <c r="G6" i="77" s="1"/>
  <c r="F7" i="77"/>
  <c r="G7" i="77" s="1"/>
  <c r="F8" i="77"/>
  <c r="G8" i="77" s="1"/>
  <c r="F9" i="77"/>
  <c r="G9" i="77" s="1"/>
  <c r="F10" i="77"/>
  <c r="G10" i="77" s="1"/>
  <c r="F11" i="77"/>
  <c r="G11" i="77" s="1"/>
  <c r="F12" i="77"/>
  <c r="G12" i="77" s="1"/>
  <c r="F13" i="77"/>
  <c r="G13" i="77" s="1"/>
  <c r="F14" i="77"/>
  <c r="G14" i="77" s="1"/>
  <c r="F15" i="77"/>
  <c r="G15" i="77" s="1"/>
  <c r="F16" i="77"/>
  <c r="G16" i="77" s="1"/>
  <c r="F17" i="77"/>
  <c r="G17" i="77" s="1"/>
  <c r="F18" i="77"/>
  <c r="G18" i="77" s="1"/>
  <c r="F19" i="77"/>
  <c r="G19" i="77" s="1"/>
  <c r="F20" i="77"/>
  <c r="G20" i="77" s="1"/>
  <c r="F21" i="77"/>
  <c r="G21" i="77" s="1"/>
  <c r="F22" i="77"/>
  <c r="G22" i="77" s="1"/>
  <c r="F23" i="77"/>
  <c r="G23" i="77" s="1"/>
  <c r="F24" i="77"/>
  <c r="G24" i="77" s="1"/>
  <c r="F25" i="77"/>
  <c r="G25" i="77" s="1"/>
  <c r="F26" i="77"/>
  <c r="G26" i="77" s="1"/>
  <c r="F27" i="77"/>
  <c r="G27" i="77" s="1"/>
  <c r="F28" i="77"/>
  <c r="G28" i="77" s="1"/>
  <c r="F29" i="77"/>
  <c r="G29" i="77" s="1"/>
  <c r="F30" i="77"/>
  <c r="G30" i="77" s="1"/>
  <c r="F31" i="77"/>
  <c r="G31" i="77" s="1"/>
  <c r="F32" i="77"/>
  <c r="G32" i="77" s="1"/>
  <c r="F33" i="77"/>
  <c r="G33" i="77" s="1"/>
  <c r="F34" i="77"/>
  <c r="G34" i="77" s="1"/>
  <c r="F35" i="77"/>
  <c r="G35" i="77" s="1"/>
  <c r="F36" i="77"/>
  <c r="G36" i="77" s="1"/>
  <c r="F37" i="77"/>
  <c r="G37" i="77" s="1"/>
  <c r="F38" i="77"/>
  <c r="G38" i="77" s="1"/>
  <c r="F39" i="77"/>
  <c r="G39" i="77" s="1"/>
  <c r="F40" i="77"/>
  <c r="G40" i="77" s="1"/>
  <c r="F41" i="77"/>
  <c r="G41" i="77" s="1"/>
  <c r="F42" i="77"/>
  <c r="G42" i="77" s="1"/>
  <c r="F43" i="77"/>
  <c r="G43" i="77" s="1"/>
  <c r="F44" i="77"/>
  <c r="G44" i="77" s="1"/>
  <c r="F45" i="77"/>
  <c r="G45" i="77" s="1"/>
  <c r="F46" i="77"/>
  <c r="G46" i="77" s="1"/>
  <c r="F47" i="77"/>
  <c r="G47" i="77" s="1"/>
  <c r="F48" i="77"/>
  <c r="G48" i="77" s="1"/>
  <c r="F49" i="77"/>
  <c r="G49" i="77" s="1"/>
  <c r="F50" i="77"/>
  <c r="G50" i="77" s="1"/>
  <c r="F51" i="77"/>
  <c r="G51" i="77" s="1"/>
  <c r="F52" i="77"/>
  <c r="G52" i="77" s="1"/>
  <c r="F53" i="77"/>
  <c r="G53" i="77" s="1"/>
  <c r="F54" i="77"/>
  <c r="G54" i="77" s="1"/>
  <c r="F55" i="77"/>
  <c r="G55" i="77" s="1"/>
  <c r="F56" i="77"/>
  <c r="G56" i="77" s="1"/>
  <c r="F57" i="77"/>
  <c r="G57" i="77" s="1"/>
  <c r="F58" i="77"/>
  <c r="G58" i="77" s="1"/>
  <c r="F59" i="77"/>
  <c r="G59" i="77" s="1"/>
  <c r="F60" i="77"/>
  <c r="G60" i="77" s="1"/>
  <c r="F61" i="77"/>
  <c r="G61" i="77" s="1"/>
  <c r="F62" i="77"/>
  <c r="G62" i="77" s="1"/>
  <c r="F63" i="77"/>
  <c r="G63" i="77" s="1"/>
  <c r="F64" i="77"/>
  <c r="G64" i="77" s="1"/>
  <c r="F65" i="77"/>
  <c r="G65" i="77" s="1"/>
  <c r="F66" i="77"/>
  <c r="G66" i="77" s="1"/>
  <c r="F67" i="77"/>
  <c r="G67" i="77" s="1"/>
  <c r="F68" i="77"/>
  <c r="G68" i="77" s="1"/>
  <c r="F69" i="77"/>
  <c r="G69" i="77" s="1"/>
  <c r="F70" i="77"/>
  <c r="G70" i="77" s="1"/>
  <c r="F71" i="77"/>
  <c r="G71" i="77" s="1"/>
  <c r="F72" i="77"/>
  <c r="G72" i="77" s="1"/>
  <c r="F73" i="77"/>
  <c r="G73" i="77" s="1"/>
  <c r="F74" i="77"/>
  <c r="G74" i="77" s="1"/>
  <c r="F75" i="77"/>
  <c r="G75" i="77" s="1"/>
  <c r="F76" i="77"/>
  <c r="G76" i="77" s="1"/>
  <c r="F77" i="77"/>
  <c r="G77" i="77" s="1"/>
  <c r="F78" i="77"/>
  <c r="G78" i="77" s="1"/>
  <c r="F79" i="77"/>
  <c r="G79" i="77" s="1"/>
  <c r="F80" i="77"/>
  <c r="G80" i="77" s="1"/>
  <c r="F81" i="77"/>
  <c r="G81" i="77" s="1"/>
  <c r="F82" i="77"/>
  <c r="G82" i="77" s="1"/>
  <c r="F83" i="77"/>
  <c r="G83" i="77" s="1"/>
  <c r="F84" i="77"/>
  <c r="G84" i="77" s="1"/>
  <c r="F85" i="77"/>
  <c r="G85" i="77" s="1"/>
  <c r="F86" i="77"/>
  <c r="G86" i="77" s="1"/>
  <c r="F87" i="77"/>
  <c r="G87" i="77" s="1"/>
  <c r="F88" i="77"/>
  <c r="G88" i="77" s="1"/>
  <c r="F89" i="77"/>
  <c r="G89" i="77" s="1"/>
  <c r="F90" i="77"/>
  <c r="G90" i="77" s="1"/>
  <c r="F91" i="77"/>
  <c r="G91" i="77" s="1"/>
  <c r="F92" i="77"/>
  <c r="G92" i="77" s="1"/>
  <c r="F93" i="77"/>
  <c r="G93" i="77" s="1"/>
  <c r="F4" i="77"/>
  <c r="G4" i="77" s="1"/>
</calcChain>
</file>

<file path=xl/sharedStrings.xml><?xml version="1.0" encoding="utf-8"?>
<sst xmlns="http://schemas.openxmlformats.org/spreadsheetml/2006/main" count="151" uniqueCount="33">
  <si>
    <t>Account Receivable and Aging Analysis</t>
  </si>
  <si>
    <t>Invoice Number</t>
  </si>
  <si>
    <t>Invoice Date</t>
  </si>
  <si>
    <t>Customer Name</t>
  </si>
  <si>
    <t>Invoice Amount</t>
  </si>
  <si>
    <t>Customer AB</t>
  </si>
  <si>
    <t>Customer CD</t>
  </si>
  <si>
    <t>Customer EF</t>
  </si>
  <si>
    <t>Customer GH</t>
  </si>
  <si>
    <t>Customer IJ</t>
  </si>
  <si>
    <t>Customer KL</t>
  </si>
  <si>
    <t>Customer MN</t>
  </si>
  <si>
    <t>Customer OP</t>
  </si>
  <si>
    <t>Customer QR</t>
  </si>
  <si>
    <t>Customer ST</t>
  </si>
  <si>
    <t>Customer Wise Credit Days</t>
  </si>
  <si>
    <t>Credit Days</t>
  </si>
  <si>
    <t>1. Aging Report (Group Wise)</t>
  </si>
  <si>
    <t>2. Customer Wise Overdue Report</t>
  </si>
  <si>
    <t>Aging Days</t>
  </si>
  <si>
    <t>Aging Group</t>
  </si>
  <si>
    <t>0 to 7 days</t>
  </si>
  <si>
    <t>8 to 15 days</t>
  </si>
  <si>
    <t>16 to 30 days</t>
  </si>
  <si>
    <t>31 to 45 days</t>
  </si>
  <si>
    <t>46 days and more</t>
  </si>
  <si>
    <t>Overdue Amount</t>
  </si>
  <si>
    <t>Overdue Date</t>
  </si>
  <si>
    <t>Row Labels</t>
  </si>
  <si>
    <t>Grand Total</t>
  </si>
  <si>
    <t>Sum of Invoice Amount</t>
  </si>
  <si>
    <t>Column Labels</t>
  </si>
  <si>
    <t>Sum of Overdue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</si>
</sst>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18"/>
      <color theme="1"/>
      <name val="Dayto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57150</xdr:rowOff>
    </xdr:from>
    <xdr:to>
      <xdr:col>6</xdr:col>
      <xdr:colOff>1028700</xdr:colOff>
      <xdr:row>1</xdr:row>
      <xdr:rowOff>227839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61786F-80AD-4735-8C20-3AEF67AA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81775" y="57150"/>
          <a:ext cx="1438275" cy="46596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hok" refreshedDate="45381.324384375002" createdVersion="8" refreshedVersion="8" minRefreshableVersion="3" recordCount="90" xr:uid="{AFE6F219-ED5D-499E-888C-A441E4B45CC8}">
  <cacheSource type="worksheet">
    <worksheetSource ref="B3:I93" sheet="Receivable analysis"/>
  </cacheSource>
  <cacheFields count="8">
    <cacheField name="Invoice Number" numFmtId="0">
      <sharedItems containsSemiMixedTypes="0" containsString="0" containsNumber="1" containsInteger="1" minValue="1" maxValue="90"/>
    </cacheField>
    <cacheField name="Invoice Date" numFmtId="14">
      <sharedItems containsSemiMixedTypes="0" containsNonDate="0" containsDate="1" containsString="0" minDate="2024-01-02T00:00:00" maxDate="2024-03-21T00:00:00"/>
    </cacheField>
    <cacheField name="Customer Name" numFmtId="0">
      <sharedItems count="10">
        <s v="Customer MN"/>
        <s v="Customer CD"/>
        <s v="Customer GH"/>
        <s v="Customer IJ"/>
        <s v="Customer KL"/>
        <s v="Customer AB"/>
        <s v="Customer EF"/>
        <s v="Customer OP"/>
        <s v="Customer ST"/>
        <s v="Customer QR"/>
      </sharedItems>
    </cacheField>
    <cacheField name="Invoice Amount" numFmtId="0">
      <sharedItems containsSemiMixedTypes="0" containsString="0" containsNumber="1" containsInteger="1" minValue="21493" maxValue="199472"/>
    </cacheField>
    <cacheField name="Aging Days" numFmtId="1">
      <sharedItems containsSemiMixedTypes="0" containsString="0" containsNumber="1" containsInteger="1" minValue="10" maxValue="88"/>
    </cacheField>
    <cacheField name="Aging Group" numFmtId="0">
      <sharedItems count="4">
        <s v="46 days and more"/>
        <s v="31 to 45 days"/>
        <s v="16 to 30 days"/>
        <s v="8 to 15 days"/>
      </sharedItems>
    </cacheField>
    <cacheField name="Overdue Date" numFmtId="14">
      <sharedItems containsSemiMixedTypes="0" containsNonDate="0" containsDate="1" containsString="0" minDate="2024-01-09T00:00:00" maxDate="2024-04-20T00:00:00"/>
    </cacheField>
    <cacheField name="Overdue Amount" numFmtId="1">
      <sharedItems containsSemiMixedTypes="0" containsString="0" containsNumber="1" containsInteger="1" minValue="0" maxValue="1994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n v="1"/>
    <d v="2024-01-02T00:00:00"/>
    <x v="0"/>
    <n v="111160"/>
    <n v="88"/>
    <x v="0"/>
    <d v="2024-01-09T00:00:00"/>
    <n v="111160"/>
  </r>
  <r>
    <n v="2"/>
    <d v="2024-01-02T00:00:00"/>
    <x v="1"/>
    <n v="63295"/>
    <n v="88"/>
    <x v="0"/>
    <d v="2024-01-17T00:00:00"/>
    <n v="63295"/>
  </r>
  <r>
    <n v="3"/>
    <d v="2024-01-03T00:00:00"/>
    <x v="2"/>
    <n v="116858"/>
    <n v="87"/>
    <x v="0"/>
    <d v="2024-01-24T00:00:00"/>
    <n v="116858"/>
  </r>
  <r>
    <n v="4"/>
    <d v="2024-01-05T00:00:00"/>
    <x v="3"/>
    <n v="73909"/>
    <n v="85"/>
    <x v="0"/>
    <d v="2024-01-12T00:00:00"/>
    <n v="73909"/>
  </r>
  <r>
    <n v="5"/>
    <d v="2024-01-05T00:00:00"/>
    <x v="2"/>
    <n v="137181"/>
    <n v="85"/>
    <x v="0"/>
    <d v="2024-01-26T00:00:00"/>
    <n v="137181"/>
  </r>
  <r>
    <n v="6"/>
    <d v="2024-01-06T00:00:00"/>
    <x v="4"/>
    <n v="82538"/>
    <n v="84"/>
    <x v="0"/>
    <d v="2024-02-05T00:00:00"/>
    <n v="82538"/>
  </r>
  <r>
    <n v="7"/>
    <d v="2024-01-06T00:00:00"/>
    <x v="5"/>
    <n v="163671"/>
    <n v="84"/>
    <x v="0"/>
    <d v="2024-01-21T00:00:00"/>
    <n v="163671"/>
  </r>
  <r>
    <n v="8"/>
    <d v="2024-01-06T00:00:00"/>
    <x v="6"/>
    <n v="166908"/>
    <n v="84"/>
    <x v="0"/>
    <d v="2024-01-21T00:00:00"/>
    <n v="166908"/>
  </r>
  <r>
    <n v="9"/>
    <d v="2024-01-07T00:00:00"/>
    <x v="7"/>
    <n v="73998"/>
    <n v="83"/>
    <x v="0"/>
    <d v="2024-01-28T00:00:00"/>
    <n v="73998"/>
  </r>
  <r>
    <n v="10"/>
    <d v="2024-01-07T00:00:00"/>
    <x v="3"/>
    <n v="47949"/>
    <n v="83"/>
    <x v="0"/>
    <d v="2024-01-14T00:00:00"/>
    <n v="47949"/>
  </r>
  <r>
    <n v="11"/>
    <d v="2024-01-09T00:00:00"/>
    <x v="6"/>
    <n v="64145"/>
    <n v="81"/>
    <x v="0"/>
    <d v="2024-01-24T00:00:00"/>
    <n v="64145"/>
  </r>
  <r>
    <n v="12"/>
    <d v="2024-01-09T00:00:00"/>
    <x v="0"/>
    <n v="104842"/>
    <n v="81"/>
    <x v="0"/>
    <d v="2024-01-16T00:00:00"/>
    <n v="104842"/>
  </r>
  <r>
    <n v="13"/>
    <d v="2024-01-12T00:00:00"/>
    <x v="1"/>
    <n v="117336"/>
    <n v="78"/>
    <x v="0"/>
    <d v="2024-01-27T00:00:00"/>
    <n v="117336"/>
  </r>
  <r>
    <n v="14"/>
    <d v="2024-01-12T00:00:00"/>
    <x v="3"/>
    <n v="92698"/>
    <n v="78"/>
    <x v="0"/>
    <d v="2024-01-19T00:00:00"/>
    <n v="92698"/>
  </r>
  <r>
    <n v="15"/>
    <d v="2024-01-13T00:00:00"/>
    <x v="4"/>
    <n v="57051"/>
    <n v="77"/>
    <x v="0"/>
    <d v="2024-02-12T00:00:00"/>
    <n v="57051"/>
  </r>
  <r>
    <n v="16"/>
    <d v="2024-01-13T00:00:00"/>
    <x v="8"/>
    <n v="89984"/>
    <n v="77"/>
    <x v="0"/>
    <d v="2024-02-12T00:00:00"/>
    <n v="89984"/>
  </r>
  <r>
    <n v="17"/>
    <d v="2024-01-13T00:00:00"/>
    <x v="3"/>
    <n v="28009"/>
    <n v="77"/>
    <x v="0"/>
    <d v="2024-01-20T00:00:00"/>
    <n v="28009"/>
  </r>
  <r>
    <n v="18"/>
    <d v="2024-01-14T00:00:00"/>
    <x v="9"/>
    <n v="169475"/>
    <n v="76"/>
    <x v="0"/>
    <d v="2024-02-13T00:00:00"/>
    <n v="169475"/>
  </r>
  <r>
    <n v="19"/>
    <d v="2024-01-14T00:00:00"/>
    <x v="7"/>
    <n v="125716"/>
    <n v="76"/>
    <x v="0"/>
    <d v="2024-02-04T00:00:00"/>
    <n v="125716"/>
  </r>
  <r>
    <n v="20"/>
    <d v="2024-01-15T00:00:00"/>
    <x v="3"/>
    <n v="160631"/>
    <n v="75"/>
    <x v="0"/>
    <d v="2024-01-22T00:00:00"/>
    <n v="160631"/>
  </r>
  <r>
    <n v="21"/>
    <d v="2024-01-16T00:00:00"/>
    <x v="8"/>
    <n v="21493"/>
    <n v="74"/>
    <x v="0"/>
    <d v="2024-02-15T00:00:00"/>
    <n v="21493"/>
  </r>
  <r>
    <n v="22"/>
    <d v="2024-01-18T00:00:00"/>
    <x v="8"/>
    <n v="183191"/>
    <n v="72"/>
    <x v="0"/>
    <d v="2024-02-17T00:00:00"/>
    <n v="183191"/>
  </r>
  <r>
    <n v="23"/>
    <d v="2024-01-19T00:00:00"/>
    <x v="4"/>
    <n v="44727"/>
    <n v="71"/>
    <x v="0"/>
    <d v="2024-02-18T00:00:00"/>
    <n v="44727"/>
  </r>
  <r>
    <n v="24"/>
    <d v="2024-01-20T00:00:00"/>
    <x v="4"/>
    <n v="190973"/>
    <n v="70"/>
    <x v="0"/>
    <d v="2024-02-19T00:00:00"/>
    <n v="190973"/>
  </r>
  <r>
    <n v="25"/>
    <d v="2024-01-20T00:00:00"/>
    <x v="7"/>
    <n v="101122"/>
    <n v="70"/>
    <x v="0"/>
    <d v="2024-02-10T00:00:00"/>
    <n v="101122"/>
  </r>
  <r>
    <n v="26"/>
    <d v="2024-01-20T00:00:00"/>
    <x v="9"/>
    <n v="33847"/>
    <n v="70"/>
    <x v="0"/>
    <d v="2024-02-19T00:00:00"/>
    <n v="33847"/>
  </r>
  <r>
    <n v="27"/>
    <d v="2024-01-21T00:00:00"/>
    <x v="0"/>
    <n v="96434"/>
    <n v="69"/>
    <x v="0"/>
    <d v="2024-01-28T00:00:00"/>
    <n v="96434"/>
  </r>
  <r>
    <n v="28"/>
    <d v="2024-01-22T00:00:00"/>
    <x v="3"/>
    <n v="73110"/>
    <n v="68"/>
    <x v="0"/>
    <d v="2024-01-29T00:00:00"/>
    <n v="73110"/>
  </r>
  <r>
    <n v="29"/>
    <d v="2024-01-25T00:00:00"/>
    <x v="3"/>
    <n v="26253"/>
    <n v="65"/>
    <x v="0"/>
    <d v="2024-02-01T00:00:00"/>
    <n v="26253"/>
  </r>
  <r>
    <n v="30"/>
    <d v="2024-01-25T00:00:00"/>
    <x v="5"/>
    <n v="199472"/>
    <n v="65"/>
    <x v="0"/>
    <d v="2024-02-09T00:00:00"/>
    <n v="199472"/>
  </r>
  <r>
    <n v="31"/>
    <d v="2024-01-26T00:00:00"/>
    <x v="4"/>
    <n v="135021"/>
    <n v="64"/>
    <x v="0"/>
    <d v="2024-02-25T00:00:00"/>
    <n v="135021"/>
  </r>
  <r>
    <n v="32"/>
    <d v="2024-01-28T00:00:00"/>
    <x v="5"/>
    <n v="127456"/>
    <n v="62"/>
    <x v="0"/>
    <d v="2024-02-12T00:00:00"/>
    <n v="127456"/>
  </r>
  <r>
    <n v="33"/>
    <d v="2024-01-28T00:00:00"/>
    <x v="1"/>
    <n v="79792"/>
    <n v="62"/>
    <x v="0"/>
    <d v="2024-02-12T00:00:00"/>
    <n v="79792"/>
  </r>
  <r>
    <n v="34"/>
    <d v="2024-01-29T00:00:00"/>
    <x v="5"/>
    <n v="66338"/>
    <n v="61"/>
    <x v="0"/>
    <d v="2024-02-13T00:00:00"/>
    <n v="66338"/>
  </r>
  <r>
    <n v="35"/>
    <d v="2024-01-30T00:00:00"/>
    <x v="8"/>
    <n v="34205"/>
    <n v="60"/>
    <x v="0"/>
    <d v="2024-02-29T00:00:00"/>
    <n v="34205"/>
  </r>
  <r>
    <n v="36"/>
    <d v="2024-01-30T00:00:00"/>
    <x v="0"/>
    <n v="23731"/>
    <n v="60"/>
    <x v="0"/>
    <d v="2024-02-06T00:00:00"/>
    <n v="23731"/>
  </r>
  <r>
    <n v="37"/>
    <d v="2024-01-30T00:00:00"/>
    <x v="1"/>
    <n v="73503"/>
    <n v="60"/>
    <x v="0"/>
    <d v="2024-02-14T00:00:00"/>
    <n v="73503"/>
  </r>
  <r>
    <n v="38"/>
    <d v="2024-02-01T00:00:00"/>
    <x v="4"/>
    <n v="70725"/>
    <n v="58"/>
    <x v="0"/>
    <d v="2024-03-02T00:00:00"/>
    <n v="70725"/>
  </r>
  <r>
    <n v="39"/>
    <d v="2024-02-02T00:00:00"/>
    <x v="8"/>
    <n v="189595"/>
    <n v="57"/>
    <x v="0"/>
    <d v="2024-03-03T00:00:00"/>
    <n v="189595"/>
  </r>
  <r>
    <n v="40"/>
    <d v="2024-02-03T00:00:00"/>
    <x v="8"/>
    <n v="172320"/>
    <n v="56"/>
    <x v="0"/>
    <d v="2024-03-04T00:00:00"/>
    <n v="172320"/>
  </r>
  <r>
    <n v="41"/>
    <d v="2024-02-04T00:00:00"/>
    <x v="4"/>
    <n v="188414"/>
    <n v="55"/>
    <x v="0"/>
    <d v="2024-03-05T00:00:00"/>
    <n v="188414"/>
  </r>
  <r>
    <n v="42"/>
    <d v="2024-02-05T00:00:00"/>
    <x v="8"/>
    <n v="43952"/>
    <n v="54"/>
    <x v="0"/>
    <d v="2024-03-06T00:00:00"/>
    <n v="43952"/>
  </r>
  <r>
    <n v="43"/>
    <d v="2024-02-06T00:00:00"/>
    <x v="7"/>
    <n v="166447"/>
    <n v="53"/>
    <x v="0"/>
    <d v="2024-02-27T00:00:00"/>
    <n v="166447"/>
  </r>
  <r>
    <n v="44"/>
    <d v="2024-02-06T00:00:00"/>
    <x v="9"/>
    <n v="44186"/>
    <n v="53"/>
    <x v="0"/>
    <d v="2024-03-07T00:00:00"/>
    <n v="44186"/>
  </r>
  <r>
    <n v="45"/>
    <d v="2024-02-06T00:00:00"/>
    <x v="7"/>
    <n v="141027"/>
    <n v="53"/>
    <x v="0"/>
    <d v="2024-02-27T00:00:00"/>
    <n v="141027"/>
  </r>
  <r>
    <n v="46"/>
    <d v="2024-02-07T00:00:00"/>
    <x v="1"/>
    <n v="110893"/>
    <n v="52"/>
    <x v="0"/>
    <d v="2024-02-22T00:00:00"/>
    <n v="110893"/>
  </r>
  <r>
    <n v="47"/>
    <d v="2024-02-07T00:00:00"/>
    <x v="8"/>
    <n v="160402"/>
    <n v="52"/>
    <x v="0"/>
    <d v="2024-03-08T00:00:00"/>
    <n v="160402"/>
  </r>
  <r>
    <n v="48"/>
    <d v="2024-02-07T00:00:00"/>
    <x v="8"/>
    <n v="40348"/>
    <n v="52"/>
    <x v="0"/>
    <d v="2024-03-08T00:00:00"/>
    <n v="40348"/>
  </r>
  <r>
    <n v="49"/>
    <d v="2024-02-08T00:00:00"/>
    <x v="1"/>
    <n v="128837"/>
    <n v="51"/>
    <x v="0"/>
    <d v="2024-02-23T00:00:00"/>
    <n v="128837"/>
  </r>
  <r>
    <n v="50"/>
    <d v="2024-02-09T00:00:00"/>
    <x v="5"/>
    <n v="111343"/>
    <n v="50"/>
    <x v="0"/>
    <d v="2024-02-24T00:00:00"/>
    <n v="111343"/>
  </r>
  <r>
    <n v="51"/>
    <d v="2024-02-10T00:00:00"/>
    <x v="4"/>
    <n v="167382"/>
    <n v="49"/>
    <x v="0"/>
    <d v="2024-03-11T00:00:00"/>
    <n v="167382"/>
  </r>
  <r>
    <n v="52"/>
    <d v="2024-02-10T00:00:00"/>
    <x v="0"/>
    <n v="110662"/>
    <n v="49"/>
    <x v="0"/>
    <d v="2024-02-17T00:00:00"/>
    <n v="110662"/>
  </r>
  <r>
    <n v="53"/>
    <d v="2024-02-11T00:00:00"/>
    <x v="9"/>
    <n v="185852"/>
    <n v="48"/>
    <x v="0"/>
    <d v="2024-03-12T00:00:00"/>
    <n v="185852"/>
  </r>
  <r>
    <n v="54"/>
    <d v="2024-02-12T00:00:00"/>
    <x v="8"/>
    <n v="103414"/>
    <n v="47"/>
    <x v="0"/>
    <d v="2024-03-13T00:00:00"/>
    <n v="103414"/>
  </r>
  <r>
    <n v="55"/>
    <d v="2024-02-13T00:00:00"/>
    <x v="4"/>
    <n v="181147"/>
    <n v="46"/>
    <x v="0"/>
    <d v="2024-03-14T00:00:00"/>
    <n v="181147"/>
  </r>
  <r>
    <n v="56"/>
    <d v="2024-02-16T00:00:00"/>
    <x v="1"/>
    <n v="97027"/>
    <n v="43"/>
    <x v="1"/>
    <d v="2024-03-02T00:00:00"/>
    <n v="97027"/>
  </r>
  <r>
    <n v="57"/>
    <d v="2024-02-17T00:00:00"/>
    <x v="6"/>
    <n v="199471"/>
    <n v="42"/>
    <x v="1"/>
    <d v="2024-03-03T00:00:00"/>
    <n v="199471"/>
  </r>
  <r>
    <n v="58"/>
    <d v="2024-02-18T00:00:00"/>
    <x v="6"/>
    <n v="55018"/>
    <n v="41"/>
    <x v="1"/>
    <d v="2024-03-04T00:00:00"/>
    <n v="55018"/>
  </r>
  <r>
    <n v="59"/>
    <d v="2024-02-18T00:00:00"/>
    <x v="4"/>
    <n v="86134"/>
    <n v="41"/>
    <x v="1"/>
    <d v="2024-03-19T00:00:00"/>
    <n v="86134"/>
  </r>
  <r>
    <n v="60"/>
    <d v="2024-02-18T00:00:00"/>
    <x v="6"/>
    <n v="150039"/>
    <n v="41"/>
    <x v="1"/>
    <d v="2024-03-04T00:00:00"/>
    <n v="150039"/>
  </r>
  <r>
    <n v="61"/>
    <d v="2024-02-19T00:00:00"/>
    <x v="1"/>
    <n v="92940"/>
    <n v="40"/>
    <x v="1"/>
    <d v="2024-03-05T00:00:00"/>
    <n v="92940"/>
  </r>
  <r>
    <n v="62"/>
    <d v="2024-02-19T00:00:00"/>
    <x v="5"/>
    <n v="131908"/>
    <n v="40"/>
    <x v="1"/>
    <d v="2024-03-05T00:00:00"/>
    <n v="131908"/>
  </r>
  <r>
    <n v="63"/>
    <d v="2024-02-21T00:00:00"/>
    <x v="5"/>
    <n v="195394"/>
    <n v="38"/>
    <x v="1"/>
    <d v="2024-03-07T00:00:00"/>
    <n v="195394"/>
  </r>
  <r>
    <n v="64"/>
    <d v="2024-02-21T00:00:00"/>
    <x v="6"/>
    <n v="116676"/>
    <n v="38"/>
    <x v="1"/>
    <d v="2024-03-07T00:00:00"/>
    <n v="116676"/>
  </r>
  <r>
    <n v="65"/>
    <d v="2024-02-21T00:00:00"/>
    <x v="6"/>
    <n v="98242"/>
    <n v="38"/>
    <x v="1"/>
    <d v="2024-03-07T00:00:00"/>
    <n v="98242"/>
  </r>
  <r>
    <n v="66"/>
    <d v="2024-02-22T00:00:00"/>
    <x v="2"/>
    <n v="151102"/>
    <n v="37"/>
    <x v="1"/>
    <d v="2024-03-14T00:00:00"/>
    <n v="151102"/>
  </r>
  <r>
    <n v="67"/>
    <d v="2024-02-22T00:00:00"/>
    <x v="2"/>
    <n v="175984"/>
    <n v="37"/>
    <x v="1"/>
    <d v="2024-03-14T00:00:00"/>
    <n v="175984"/>
  </r>
  <r>
    <n v="68"/>
    <d v="2024-02-25T00:00:00"/>
    <x v="9"/>
    <n v="172683"/>
    <n v="34"/>
    <x v="1"/>
    <d v="2024-03-26T00:00:00"/>
    <n v="172683"/>
  </r>
  <r>
    <n v="69"/>
    <d v="2024-02-29T00:00:00"/>
    <x v="3"/>
    <n v="26991"/>
    <n v="30"/>
    <x v="2"/>
    <d v="2024-03-07T00:00:00"/>
    <n v="26991"/>
  </r>
  <r>
    <n v="70"/>
    <d v="2024-02-29T00:00:00"/>
    <x v="4"/>
    <n v="194416"/>
    <n v="30"/>
    <x v="2"/>
    <d v="2024-03-30T00:00:00"/>
    <n v="0"/>
  </r>
  <r>
    <n v="71"/>
    <d v="2024-03-01T00:00:00"/>
    <x v="6"/>
    <n v="70232"/>
    <n v="29"/>
    <x v="2"/>
    <d v="2024-03-16T00:00:00"/>
    <n v="70232"/>
  </r>
  <r>
    <n v="72"/>
    <d v="2024-03-03T00:00:00"/>
    <x v="2"/>
    <n v="153084"/>
    <n v="27"/>
    <x v="2"/>
    <d v="2024-03-24T00:00:00"/>
    <n v="153084"/>
  </r>
  <r>
    <n v="73"/>
    <d v="2024-03-04T00:00:00"/>
    <x v="3"/>
    <n v="114010"/>
    <n v="26"/>
    <x v="2"/>
    <d v="2024-03-11T00:00:00"/>
    <n v="114010"/>
  </r>
  <r>
    <n v="74"/>
    <d v="2024-03-04T00:00:00"/>
    <x v="2"/>
    <n v="106951"/>
    <n v="26"/>
    <x v="2"/>
    <d v="2024-03-25T00:00:00"/>
    <n v="106951"/>
  </r>
  <r>
    <n v="75"/>
    <d v="2024-03-07T00:00:00"/>
    <x v="3"/>
    <n v="42541"/>
    <n v="23"/>
    <x v="2"/>
    <d v="2024-03-14T00:00:00"/>
    <n v="42541"/>
  </r>
  <r>
    <n v="76"/>
    <d v="2024-03-08T00:00:00"/>
    <x v="0"/>
    <n v="76608"/>
    <n v="22"/>
    <x v="2"/>
    <d v="2024-03-15T00:00:00"/>
    <n v="76608"/>
  </r>
  <r>
    <n v="77"/>
    <d v="2024-03-09T00:00:00"/>
    <x v="0"/>
    <n v="159765"/>
    <n v="21"/>
    <x v="2"/>
    <d v="2024-03-16T00:00:00"/>
    <n v="159765"/>
  </r>
  <r>
    <n v="78"/>
    <d v="2024-03-09T00:00:00"/>
    <x v="3"/>
    <n v="154906"/>
    <n v="21"/>
    <x v="2"/>
    <d v="2024-03-16T00:00:00"/>
    <n v="154906"/>
  </r>
  <r>
    <n v="79"/>
    <d v="2024-03-10T00:00:00"/>
    <x v="7"/>
    <n v="164464"/>
    <n v="20"/>
    <x v="2"/>
    <d v="2024-03-31T00:00:00"/>
    <n v="0"/>
  </r>
  <r>
    <n v="80"/>
    <d v="2024-03-11T00:00:00"/>
    <x v="2"/>
    <n v="56963"/>
    <n v="19"/>
    <x v="2"/>
    <d v="2024-04-01T00:00:00"/>
    <n v="0"/>
  </r>
  <r>
    <n v="81"/>
    <d v="2024-03-11T00:00:00"/>
    <x v="5"/>
    <n v="23552"/>
    <n v="19"/>
    <x v="2"/>
    <d v="2024-03-26T00:00:00"/>
    <n v="23552"/>
  </r>
  <r>
    <n v="82"/>
    <d v="2024-03-14T00:00:00"/>
    <x v="9"/>
    <n v="120101"/>
    <n v="16"/>
    <x v="2"/>
    <d v="2024-04-13T00:00:00"/>
    <n v="0"/>
  </r>
  <r>
    <n v="83"/>
    <d v="2024-03-15T00:00:00"/>
    <x v="4"/>
    <n v="149814"/>
    <n v="15"/>
    <x v="3"/>
    <d v="2024-04-14T00:00:00"/>
    <n v="0"/>
  </r>
  <r>
    <n v="84"/>
    <d v="2024-03-15T00:00:00"/>
    <x v="3"/>
    <n v="60468"/>
    <n v="15"/>
    <x v="3"/>
    <d v="2024-03-22T00:00:00"/>
    <n v="60468"/>
  </r>
  <r>
    <n v="85"/>
    <d v="2024-03-16T00:00:00"/>
    <x v="4"/>
    <n v="175145"/>
    <n v="14"/>
    <x v="3"/>
    <d v="2024-04-15T00:00:00"/>
    <n v="0"/>
  </r>
  <r>
    <n v="86"/>
    <d v="2024-03-18T00:00:00"/>
    <x v="3"/>
    <n v="87627"/>
    <n v="12"/>
    <x v="3"/>
    <d v="2024-03-25T00:00:00"/>
    <n v="87627"/>
  </r>
  <r>
    <n v="87"/>
    <d v="2024-03-19T00:00:00"/>
    <x v="5"/>
    <n v="71047"/>
    <n v="11"/>
    <x v="3"/>
    <d v="2024-04-03T00:00:00"/>
    <n v="0"/>
  </r>
  <r>
    <n v="88"/>
    <d v="2024-03-20T00:00:00"/>
    <x v="2"/>
    <n v="60221"/>
    <n v="10"/>
    <x v="3"/>
    <d v="2024-04-10T00:00:00"/>
    <n v="0"/>
  </r>
  <r>
    <n v="89"/>
    <d v="2024-03-20T00:00:00"/>
    <x v="2"/>
    <n v="157610"/>
    <n v="10"/>
    <x v="3"/>
    <d v="2024-04-10T00:00:00"/>
    <n v="0"/>
  </r>
  <r>
    <n v="90"/>
    <d v="2024-03-20T00:00:00"/>
    <x v="9"/>
    <n v="150948"/>
    <n v="10"/>
    <x v="3"/>
    <d v="2024-04-19T00:00: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3CBECE-1ADE-4FEC-8870-1B5DAB22BF45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15" firstHeaderRow="1" firstDataRow="2" firstDataCol="1"/>
  <pivotFields count="8">
    <pivotField showAll="0"/>
    <pivotField numFmtId="14" showAll="0"/>
    <pivotField axis="axisRow" showAll="0">
      <items count="11">
        <item x="5"/>
        <item x="1"/>
        <item x="6"/>
        <item x="2"/>
        <item x="3"/>
        <item x="4"/>
        <item x="0"/>
        <item x="7"/>
        <item x="9"/>
        <item x="8"/>
        <item t="default"/>
      </items>
    </pivotField>
    <pivotField dataField="1" showAll="0"/>
    <pivotField numFmtId="1" showAll="0"/>
    <pivotField axis="axisCol" showAll="0">
      <items count="5">
        <item x="2"/>
        <item x="1"/>
        <item x="0"/>
        <item x="3"/>
        <item t="default"/>
      </items>
    </pivotField>
    <pivotField numFmtId="14" showAll="0"/>
    <pivotField numFmtId="1"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Sum of Invoice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B7A0D8-CBC4-4549-A889-BEBED5B1DE8B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4" firstHeaderRow="1" firstDataRow="1" firstDataCol="1"/>
  <pivotFields count="8">
    <pivotField showAll="0"/>
    <pivotField numFmtId="14" showAll="0"/>
    <pivotField axis="axisRow" showAll="0">
      <items count="11">
        <item x="5"/>
        <item x="1"/>
        <item x="6"/>
        <item x="2"/>
        <item x="3"/>
        <item x="4"/>
        <item x="0"/>
        <item x="7"/>
        <item x="9"/>
        <item x="8"/>
        <item t="default"/>
      </items>
    </pivotField>
    <pivotField showAll="0"/>
    <pivotField numFmtId="1" showAll="0"/>
    <pivotField showAll="0"/>
    <pivotField numFmtId="14" showAll="0"/>
    <pivotField dataField="1" numFmtId="1"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Overdue Amoun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22D9-9762-4778-B61A-0FE00B29BDF9}">
  <dimension ref="A3:F15"/>
  <sheetViews>
    <sheetView workbookViewId="0">
      <selection activeCell="I12" sqref="I12"/>
    </sheetView>
  </sheetViews>
  <sheetFormatPr defaultRowHeight="15" x14ac:dyDescent="0.25"/>
  <cols>
    <col min="1" max="1" width="22" bestFit="1" customWidth="1"/>
    <col min="2" max="2" width="16.28515625" bestFit="1" customWidth="1"/>
    <col min="3" max="3" width="12.140625" bestFit="1" customWidth="1"/>
    <col min="4" max="4" width="16.42578125" bestFit="1" customWidth="1"/>
    <col min="5" max="5" width="11.140625" bestFit="1" customWidth="1"/>
    <col min="6" max="6" width="11.28515625" bestFit="1" customWidth="1"/>
  </cols>
  <sheetData>
    <row r="3" spans="1:6" x14ac:dyDescent="0.25">
      <c r="A3" s="11" t="s">
        <v>30</v>
      </c>
      <c r="B3" s="11" t="s">
        <v>31</v>
      </c>
    </row>
    <row r="4" spans="1:6" x14ac:dyDescent="0.25">
      <c r="A4" s="11" t="s">
        <v>28</v>
      </c>
      <c r="B4" t="s">
        <v>23</v>
      </c>
      <c r="C4" t="s">
        <v>24</v>
      </c>
      <c r="D4" t="s">
        <v>25</v>
      </c>
      <c r="E4" t="s">
        <v>22</v>
      </c>
      <c r="F4" t="s">
        <v>29</v>
      </c>
    </row>
    <row r="5" spans="1:6" x14ac:dyDescent="0.25">
      <c r="A5" s="12" t="s">
        <v>5</v>
      </c>
      <c r="B5">
        <v>23552</v>
      </c>
      <c r="C5">
        <v>327302</v>
      </c>
      <c r="D5">
        <v>668280</v>
      </c>
      <c r="E5">
        <v>71047</v>
      </c>
      <c r="F5">
        <v>1090181</v>
      </c>
    </row>
    <row r="6" spans="1:6" x14ac:dyDescent="0.25">
      <c r="A6" s="12" t="s">
        <v>6</v>
      </c>
      <c r="C6">
        <v>189967</v>
      </c>
      <c r="D6">
        <v>573656</v>
      </c>
      <c r="F6">
        <v>763623</v>
      </c>
    </row>
    <row r="7" spans="1:6" x14ac:dyDescent="0.25">
      <c r="A7" s="12" t="s">
        <v>7</v>
      </c>
      <c r="B7">
        <v>70232</v>
      </c>
      <c r="C7">
        <v>619446</v>
      </c>
      <c r="D7">
        <v>231053</v>
      </c>
      <c r="F7">
        <v>920731</v>
      </c>
    </row>
    <row r="8" spans="1:6" x14ac:dyDescent="0.25">
      <c r="A8" s="12" t="s">
        <v>8</v>
      </c>
      <c r="B8">
        <v>316998</v>
      </c>
      <c r="C8">
        <v>327086</v>
      </c>
      <c r="D8">
        <v>254039</v>
      </c>
      <c r="E8">
        <v>217831</v>
      </c>
      <c r="F8">
        <v>1115954</v>
      </c>
    </row>
    <row r="9" spans="1:6" x14ac:dyDescent="0.25">
      <c r="A9" s="12" t="s">
        <v>9</v>
      </c>
      <c r="B9">
        <v>338448</v>
      </c>
      <c r="D9">
        <v>502559</v>
      </c>
      <c r="E9">
        <v>148095</v>
      </c>
      <c r="F9">
        <v>989102</v>
      </c>
    </row>
    <row r="10" spans="1:6" x14ac:dyDescent="0.25">
      <c r="A10" s="12" t="s">
        <v>10</v>
      </c>
      <c r="B10">
        <v>194416</v>
      </c>
      <c r="C10">
        <v>86134</v>
      </c>
      <c r="D10">
        <v>1117978</v>
      </c>
      <c r="E10">
        <v>324959</v>
      </c>
      <c r="F10">
        <v>1723487</v>
      </c>
    </row>
    <row r="11" spans="1:6" x14ac:dyDescent="0.25">
      <c r="A11" s="12" t="s">
        <v>11</v>
      </c>
      <c r="B11">
        <v>236373</v>
      </c>
      <c r="D11">
        <v>446829</v>
      </c>
      <c r="F11">
        <v>683202</v>
      </c>
    </row>
    <row r="12" spans="1:6" x14ac:dyDescent="0.25">
      <c r="A12" s="12" t="s">
        <v>12</v>
      </c>
      <c r="B12">
        <v>164464</v>
      </c>
      <c r="D12">
        <v>608310</v>
      </c>
      <c r="F12">
        <v>772774</v>
      </c>
    </row>
    <row r="13" spans="1:6" x14ac:dyDescent="0.25">
      <c r="A13" s="12" t="s">
        <v>13</v>
      </c>
      <c r="B13">
        <v>120101</v>
      </c>
      <c r="C13">
        <v>172683</v>
      </c>
      <c r="D13">
        <v>433360</v>
      </c>
      <c r="E13">
        <v>150948</v>
      </c>
      <c r="F13">
        <v>877092</v>
      </c>
    </row>
    <row r="14" spans="1:6" x14ac:dyDescent="0.25">
      <c r="A14" s="12" t="s">
        <v>14</v>
      </c>
      <c r="D14">
        <v>1038904</v>
      </c>
      <c r="F14">
        <v>1038904</v>
      </c>
    </row>
    <row r="15" spans="1:6" x14ac:dyDescent="0.25">
      <c r="A15" s="12" t="s">
        <v>29</v>
      </c>
      <c r="B15">
        <v>1464584</v>
      </c>
      <c r="C15">
        <v>1722618</v>
      </c>
      <c r="D15">
        <v>5874968</v>
      </c>
      <c r="E15">
        <v>912880</v>
      </c>
      <c r="F15">
        <v>9975050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8155-AF15-4D48-A7AC-4D6730C7E8C8}">
  <dimension ref="A3:B14"/>
  <sheetViews>
    <sheetView workbookViewId="0">
      <selection activeCell="B6" sqref="B6"/>
    </sheetView>
  </sheetViews>
  <sheetFormatPr defaultRowHeight="15" x14ac:dyDescent="0.25"/>
  <cols>
    <col min="1" max="1" width="13.28515625" bestFit="1" customWidth="1"/>
    <col min="2" max="2" width="23.28515625" bestFit="1" customWidth="1"/>
  </cols>
  <sheetData>
    <row r="3" spans="1:2" x14ac:dyDescent="0.25">
      <c r="A3" s="11" t="s">
        <v>28</v>
      </c>
      <c r="B3" t="s">
        <v>32</v>
      </c>
    </row>
    <row r="4" spans="1:2" x14ac:dyDescent="0.25">
      <c r="A4" s="12" t="s">
        <v>5</v>
      </c>
      <c r="B4">
        <v>1019134</v>
      </c>
    </row>
    <row r="5" spans="1:2" x14ac:dyDescent="0.25">
      <c r="A5" s="12" t="s">
        <v>6</v>
      </c>
      <c r="B5">
        <v>763623</v>
      </c>
    </row>
    <row r="6" spans="1:2" x14ac:dyDescent="0.25">
      <c r="A6" s="12" t="s">
        <v>7</v>
      </c>
      <c r="B6">
        <v>920731</v>
      </c>
    </row>
    <row r="7" spans="1:2" x14ac:dyDescent="0.25">
      <c r="A7" s="12" t="s">
        <v>8</v>
      </c>
      <c r="B7">
        <v>841160</v>
      </c>
    </row>
    <row r="8" spans="1:2" x14ac:dyDescent="0.25">
      <c r="A8" s="12" t="s">
        <v>9</v>
      </c>
      <c r="B8">
        <v>989102</v>
      </c>
    </row>
    <row r="9" spans="1:2" x14ac:dyDescent="0.25">
      <c r="A9" s="12" t="s">
        <v>10</v>
      </c>
      <c r="B9">
        <v>1204112</v>
      </c>
    </row>
    <row r="10" spans="1:2" x14ac:dyDescent="0.25">
      <c r="A10" s="12" t="s">
        <v>11</v>
      </c>
      <c r="B10">
        <v>683202</v>
      </c>
    </row>
    <row r="11" spans="1:2" x14ac:dyDescent="0.25">
      <c r="A11" s="12" t="s">
        <v>12</v>
      </c>
      <c r="B11">
        <v>608310</v>
      </c>
    </row>
    <row r="12" spans="1:2" x14ac:dyDescent="0.25">
      <c r="A12" s="12" t="s">
        <v>13</v>
      </c>
      <c r="B12">
        <v>606043</v>
      </c>
    </row>
    <row r="13" spans="1:2" x14ac:dyDescent="0.25">
      <c r="A13" s="12" t="s">
        <v>14</v>
      </c>
      <c r="B13">
        <v>1038904</v>
      </c>
    </row>
    <row r="14" spans="1:2" x14ac:dyDescent="0.25">
      <c r="A14" s="12" t="s">
        <v>29</v>
      </c>
      <c r="B14">
        <v>8674321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2351-790E-48CC-9B48-9A0DF45230CE}">
  <dimension ref="B1:O93"/>
  <sheetViews>
    <sheetView showGridLines="0" tabSelected="1" workbookViewId="0">
      <selection activeCell="J11" sqref="J11"/>
    </sheetView>
  </sheetViews>
  <sheetFormatPr defaultRowHeight="18.75" x14ac:dyDescent="0.25"/>
  <cols>
    <col min="1" max="1" width="5.140625" style="2" customWidth="1"/>
    <col min="2" max="2" width="15.140625" style="2" customWidth="1"/>
    <col min="3" max="3" width="19.28515625" style="2" customWidth="1"/>
    <col min="4" max="4" width="33.28515625" style="2" customWidth="1"/>
    <col min="5" max="5" width="16.85546875" style="2" customWidth="1"/>
    <col min="6" max="6" width="15.140625" style="2" customWidth="1"/>
    <col min="7" max="7" width="23.7109375" style="2" customWidth="1"/>
    <col min="8" max="9" width="21" style="2" customWidth="1"/>
    <col min="10" max="10" width="8.85546875" style="2" customWidth="1"/>
    <col min="11" max="11" width="12.140625" style="2" bestFit="1" customWidth="1"/>
    <col min="12" max="12" width="21.42578125" style="2" bestFit="1" customWidth="1"/>
    <col min="13" max="13" width="15.5703125" style="2" bestFit="1" customWidth="1"/>
    <col min="14" max="19" width="9.140625" style="2"/>
    <col min="20" max="20" width="19.5703125" style="2" customWidth="1"/>
    <col min="21" max="21" width="14.85546875" style="2" bestFit="1" customWidth="1"/>
    <col min="22" max="22" width="14.28515625" style="2" bestFit="1" customWidth="1"/>
    <col min="23" max="23" width="16.7109375" style="2" customWidth="1"/>
    <col min="24" max="25" width="9.140625" style="2"/>
    <col min="26" max="26" width="6.140625" style="2" bestFit="1" customWidth="1"/>
    <col min="27" max="27" width="6.7109375" style="2" bestFit="1" customWidth="1"/>
    <col min="28" max="28" width="5.85546875" style="2" bestFit="1" customWidth="1"/>
    <col min="29" max="29" width="6.28515625" style="2" bestFit="1" customWidth="1"/>
    <col min="30" max="30" width="6.140625" style="2" bestFit="1" customWidth="1"/>
    <col min="31" max="31" width="5.140625" style="2" bestFit="1" customWidth="1"/>
    <col min="32" max="32" width="5.7109375" style="2" bestFit="1" customWidth="1"/>
    <col min="33" max="33" width="6.140625" style="2" bestFit="1" customWidth="1"/>
    <col min="34" max="34" width="6.7109375" style="2" bestFit="1" customWidth="1"/>
    <col min="35" max="35" width="5.85546875" style="2" bestFit="1" customWidth="1"/>
    <col min="36" max="36" width="6.28515625" style="2" bestFit="1" customWidth="1"/>
    <col min="37" max="37" width="6.140625" style="2" bestFit="1" customWidth="1"/>
    <col min="38" max="38" width="5.140625" style="2" bestFit="1" customWidth="1"/>
    <col min="39" max="39" width="5.7109375" style="2" bestFit="1" customWidth="1"/>
    <col min="40" max="40" width="6.140625" style="2" bestFit="1" customWidth="1"/>
    <col min="41" max="41" width="6.7109375" style="2" bestFit="1" customWidth="1"/>
    <col min="42" max="42" width="5.85546875" style="2" bestFit="1" customWidth="1"/>
    <col min="43" max="43" width="6.28515625" style="2" bestFit="1" customWidth="1"/>
    <col min="44" max="44" width="6.140625" style="2" bestFit="1" customWidth="1"/>
    <col min="45" max="45" width="5.140625" style="2" bestFit="1" customWidth="1"/>
    <col min="46" max="46" width="5.7109375" style="2" bestFit="1" customWidth="1"/>
    <col min="47" max="47" width="6.140625" style="2" bestFit="1" customWidth="1"/>
    <col min="48" max="16384" width="9.140625" style="2"/>
  </cols>
  <sheetData>
    <row r="1" spans="2:15" ht="23.25" customHeight="1" x14ac:dyDescent="0.25">
      <c r="B1" s="3" t="s">
        <v>0</v>
      </c>
      <c r="C1" s="3"/>
      <c r="D1" s="1"/>
      <c r="F1" s="1"/>
      <c r="H1" s="8" t="s">
        <v>17</v>
      </c>
      <c r="I1" s="8"/>
      <c r="M1" s="1"/>
      <c r="O1" s="1"/>
    </row>
    <row r="2" spans="2:15" ht="23.25" customHeight="1" x14ac:dyDescent="0.25">
      <c r="D2" s="1"/>
      <c r="F2" s="1"/>
      <c r="H2" s="8" t="s">
        <v>18</v>
      </c>
      <c r="I2" s="8"/>
    </row>
    <row r="3" spans="2:15" ht="37.5" x14ac:dyDescent="0.25">
      <c r="B3" s="6" t="s">
        <v>1</v>
      </c>
      <c r="C3" s="7" t="s">
        <v>2</v>
      </c>
      <c r="D3" s="7" t="s">
        <v>3</v>
      </c>
      <c r="E3" s="6" t="s">
        <v>4</v>
      </c>
      <c r="F3" s="6" t="s">
        <v>19</v>
      </c>
      <c r="G3" s="6" t="s">
        <v>20</v>
      </c>
      <c r="H3" s="6" t="s">
        <v>27</v>
      </c>
      <c r="I3" s="6" t="s">
        <v>26</v>
      </c>
    </row>
    <row r="4" spans="2:15" x14ac:dyDescent="0.25">
      <c r="B4" s="4">
        <v>1</v>
      </c>
      <c r="C4" s="5">
        <v>45293</v>
      </c>
      <c r="D4" s="4" t="s">
        <v>11</v>
      </c>
      <c r="E4" s="4">
        <v>111160</v>
      </c>
      <c r="F4" s="10">
        <f ca="1">TODAY()-C4</f>
        <v>88</v>
      </c>
      <c r="G4" s="2" t="str">
        <f ca="1">LOOKUP(F4,$K$4:$K$8,$L$4:$L$8)</f>
        <v>46 days and more</v>
      </c>
      <c r="H4" s="9">
        <f>C4+VLOOKUP(D4,'Credit Side'!$B$3:$C$13,2,FALSE)</f>
        <v>45300</v>
      </c>
      <c r="I4" s="10">
        <f ca="1">IF(H4&lt;TODAY(),E4,0)</f>
        <v>111160</v>
      </c>
      <c r="K4" s="2">
        <v>0</v>
      </c>
      <c r="L4" s="2" t="s">
        <v>21</v>
      </c>
    </row>
    <row r="5" spans="2:15" x14ac:dyDescent="0.25">
      <c r="B5" s="4">
        <v>2</v>
      </c>
      <c r="C5" s="5">
        <v>45293</v>
      </c>
      <c r="D5" s="4" t="s">
        <v>6</v>
      </c>
      <c r="E5" s="4">
        <v>63295</v>
      </c>
      <c r="F5" s="10">
        <f t="shared" ref="F5:F68" ca="1" si="0">TODAY()-C5</f>
        <v>88</v>
      </c>
      <c r="G5" s="2" t="str">
        <f t="shared" ref="G5:G68" ca="1" si="1">LOOKUP(F5,$K$4:$K$8,$L$4:$L$8)</f>
        <v>46 days and more</v>
      </c>
      <c r="H5" s="9">
        <f>C5+VLOOKUP(D5,'Credit Side'!$B$3:$C$13,2,FALSE)</f>
        <v>45308</v>
      </c>
      <c r="I5" s="10">
        <f t="shared" ref="I5:I68" ca="1" si="2">IF(H5&lt;TODAY(),E5,0)</f>
        <v>63295</v>
      </c>
      <c r="K5" s="2">
        <v>8</v>
      </c>
      <c r="L5" s="2" t="s">
        <v>22</v>
      </c>
    </row>
    <row r="6" spans="2:15" x14ac:dyDescent="0.25">
      <c r="B6" s="4">
        <v>3</v>
      </c>
      <c r="C6" s="5">
        <v>45294</v>
      </c>
      <c r="D6" s="4" t="s">
        <v>8</v>
      </c>
      <c r="E6" s="4">
        <v>116858</v>
      </c>
      <c r="F6" s="10">
        <f t="shared" ca="1" si="0"/>
        <v>87</v>
      </c>
      <c r="G6" s="2" t="str">
        <f t="shared" ca="1" si="1"/>
        <v>46 days and more</v>
      </c>
      <c r="H6" s="9">
        <f>C6+VLOOKUP(D6,'Credit Side'!$B$3:$C$13,2,FALSE)</f>
        <v>45315</v>
      </c>
      <c r="I6" s="10">
        <f t="shared" ca="1" si="2"/>
        <v>116858</v>
      </c>
      <c r="K6" s="2">
        <v>16</v>
      </c>
      <c r="L6" s="2" t="s">
        <v>23</v>
      </c>
    </row>
    <row r="7" spans="2:15" x14ac:dyDescent="0.25">
      <c r="B7" s="4">
        <v>4</v>
      </c>
      <c r="C7" s="5">
        <v>45296</v>
      </c>
      <c r="D7" s="4" t="s">
        <v>9</v>
      </c>
      <c r="E7" s="4">
        <v>73909</v>
      </c>
      <c r="F7" s="10">
        <f t="shared" ca="1" si="0"/>
        <v>85</v>
      </c>
      <c r="G7" s="2" t="str">
        <f t="shared" ca="1" si="1"/>
        <v>46 days and more</v>
      </c>
      <c r="H7" s="9">
        <f>C7+VLOOKUP(D7,'Credit Side'!$B$3:$C$13,2,FALSE)</f>
        <v>45303</v>
      </c>
      <c r="I7" s="10">
        <f t="shared" ca="1" si="2"/>
        <v>73909</v>
      </c>
      <c r="K7" s="2">
        <v>31</v>
      </c>
      <c r="L7" s="2" t="s">
        <v>24</v>
      </c>
    </row>
    <row r="8" spans="2:15" x14ac:dyDescent="0.25">
      <c r="B8" s="4">
        <v>5</v>
      </c>
      <c r="C8" s="5">
        <v>45296</v>
      </c>
      <c r="D8" s="4" t="s">
        <v>8</v>
      </c>
      <c r="E8" s="4">
        <v>137181</v>
      </c>
      <c r="F8" s="10">
        <f t="shared" ca="1" si="0"/>
        <v>85</v>
      </c>
      <c r="G8" s="2" t="str">
        <f t="shared" ca="1" si="1"/>
        <v>46 days and more</v>
      </c>
      <c r="H8" s="9">
        <f>C8+VLOOKUP(D8,'Credit Side'!$B$3:$C$13,2,FALSE)</f>
        <v>45317</v>
      </c>
      <c r="I8" s="10">
        <f t="shared" ca="1" si="2"/>
        <v>137181</v>
      </c>
      <c r="K8" s="2">
        <v>46</v>
      </c>
      <c r="L8" s="2" t="s">
        <v>25</v>
      </c>
    </row>
    <row r="9" spans="2:15" x14ac:dyDescent="0.25">
      <c r="B9" s="4">
        <v>6</v>
      </c>
      <c r="C9" s="5">
        <v>45297</v>
      </c>
      <c r="D9" s="4" t="s">
        <v>10</v>
      </c>
      <c r="E9" s="4">
        <v>82538</v>
      </c>
      <c r="F9" s="10">
        <f t="shared" ca="1" si="0"/>
        <v>84</v>
      </c>
      <c r="G9" s="2" t="str">
        <f t="shared" ca="1" si="1"/>
        <v>46 days and more</v>
      </c>
      <c r="H9" s="9">
        <f>C9+VLOOKUP(D9,'Credit Side'!$B$3:$C$13,2,FALSE)</f>
        <v>45327</v>
      </c>
      <c r="I9" s="10">
        <f t="shared" ca="1" si="2"/>
        <v>82538</v>
      </c>
    </row>
    <row r="10" spans="2:15" x14ac:dyDescent="0.25">
      <c r="B10" s="4">
        <v>7</v>
      </c>
      <c r="C10" s="5">
        <v>45297</v>
      </c>
      <c r="D10" s="4" t="s">
        <v>5</v>
      </c>
      <c r="E10" s="4">
        <v>163671</v>
      </c>
      <c r="F10" s="10">
        <f t="shared" ca="1" si="0"/>
        <v>84</v>
      </c>
      <c r="G10" s="2" t="str">
        <f t="shared" ca="1" si="1"/>
        <v>46 days and more</v>
      </c>
      <c r="H10" s="9">
        <f>C10+VLOOKUP(D10,'Credit Side'!$B$3:$C$13,2,FALSE)</f>
        <v>45312</v>
      </c>
      <c r="I10" s="10">
        <f t="shared" ca="1" si="2"/>
        <v>163671</v>
      </c>
    </row>
    <row r="11" spans="2:15" x14ac:dyDescent="0.25">
      <c r="B11" s="4">
        <v>8</v>
      </c>
      <c r="C11" s="5">
        <v>45297</v>
      </c>
      <c r="D11" s="4" t="s">
        <v>7</v>
      </c>
      <c r="E11" s="4">
        <v>166908</v>
      </c>
      <c r="F11" s="10">
        <f t="shared" ca="1" si="0"/>
        <v>84</v>
      </c>
      <c r="G11" s="2" t="str">
        <f t="shared" ca="1" si="1"/>
        <v>46 days and more</v>
      </c>
      <c r="H11" s="9">
        <f>C11+VLOOKUP(D11,'Credit Side'!$B$3:$C$13,2,FALSE)</f>
        <v>45312</v>
      </c>
      <c r="I11" s="10">
        <f t="shared" ca="1" si="2"/>
        <v>166908</v>
      </c>
    </row>
    <row r="12" spans="2:15" x14ac:dyDescent="0.25">
      <c r="B12" s="4">
        <v>9</v>
      </c>
      <c r="C12" s="5">
        <v>45298</v>
      </c>
      <c r="D12" s="4" t="s">
        <v>12</v>
      </c>
      <c r="E12" s="4">
        <v>73998</v>
      </c>
      <c r="F12" s="10">
        <f t="shared" ca="1" si="0"/>
        <v>83</v>
      </c>
      <c r="G12" s="2" t="str">
        <f t="shared" ca="1" si="1"/>
        <v>46 days and more</v>
      </c>
      <c r="H12" s="9">
        <f>C12+VLOOKUP(D12,'Credit Side'!$B$3:$C$13,2,FALSE)</f>
        <v>45319</v>
      </c>
      <c r="I12" s="10">
        <f t="shared" ca="1" si="2"/>
        <v>73998</v>
      </c>
    </row>
    <row r="13" spans="2:15" x14ac:dyDescent="0.25">
      <c r="B13" s="4">
        <v>10</v>
      </c>
      <c r="C13" s="5">
        <v>45298</v>
      </c>
      <c r="D13" s="4" t="s">
        <v>9</v>
      </c>
      <c r="E13" s="4">
        <v>47949</v>
      </c>
      <c r="F13" s="10">
        <f t="shared" ca="1" si="0"/>
        <v>83</v>
      </c>
      <c r="G13" s="2" t="str">
        <f t="shared" ca="1" si="1"/>
        <v>46 days and more</v>
      </c>
      <c r="H13" s="9">
        <f>C13+VLOOKUP(D13,'Credit Side'!$B$3:$C$13,2,FALSE)</f>
        <v>45305</v>
      </c>
      <c r="I13" s="10">
        <f t="shared" ca="1" si="2"/>
        <v>47949</v>
      </c>
    </row>
    <row r="14" spans="2:15" x14ac:dyDescent="0.25">
      <c r="B14" s="4">
        <v>11</v>
      </c>
      <c r="C14" s="5">
        <v>45300</v>
      </c>
      <c r="D14" s="4" t="s">
        <v>7</v>
      </c>
      <c r="E14" s="4">
        <v>64145</v>
      </c>
      <c r="F14" s="10">
        <f t="shared" ca="1" si="0"/>
        <v>81</v>
      </c>
      <c r="G14" s="2" t="str">
        <f t="shared" ca="1" si="1"/>
        <v>46 days and more</v>
      </c>
      <c r="H14" s="9">
        <f>C14+VLOOKUP(D14,'Credit Side'!$B$3:$C$13,2,FALSE)</f>
        <v>45315</v>
      </c>
      <c r="I14" s="10">
        <f t="shared" ca="1" si="2"/>
        <v>64145</v>
      </c>
    </row>
    <row r="15" spans="2:15" x14ac:dyDescent="0.25">
      <c r="B15" s="4">
        <v>12</v>
      </c>
      <c r="C15" s="5">
        <v>45300</v>
      </c>
      <c r="D15" s="4" t="s">
        <v>11</v>
      </c>
      <c r="E15" s="4">
        <v>104842</v>
      </c>
      <c r="F15" s="10">
        <f t="shared" ca="1" si="0"/>
        <v>81</v>
      </c>
      <c r="G15" s="2" t="str">
        <f t="shared" ca="1" si="1"/>
        <v>46 days and more</v>
      </c>
      <c r="H15" s="9">
        <f>C15+VLOOKUP(D15,'Credit Side'!$B$3:$C$13,2,FALSE)</f>
        <v>45307</v>
      </c>
      <c r="I15" s="10">
        <f t="shared" ca="1" si="2"/>
        <v>104842</v>
      </c>
    </row>
    <row r="16" spans="2:15" x14ac:dyDescent="0.25">
      <c r="B16" s="4">
        <v>13</v>
      </c>
      <c r="C16" s="5">
        <v>45303</v>
      </c>
      <c r="D16" s="4" t="s">
        <v>6</v>
      </c>
      <c r="E16" s="4">
        <v>117336</v>
      </c>
      <c r="F16" s="10">
        <f t="shared" ca="1" si="0"/>
        <v>78</v>
      </c>
      <c r="G16" s="2" t="str">
        <f t="shared" ca="1" si="1"/>
        <v>46 days and more</v>
      </c>
      <c r="H16" s="9">
        <f>C16+VLOOKUP(D16,'Credit Side'!$B$3:$C$13,2,FALSE)</f>
        <v>45318</v>
      </c>
      <c r="I16" s="10">
        <f t="shared" ca="1" si="2"/>
        <v>117336</v>
      </c>
    </row>
    <row r="17" spans="2:9" x14ac:dyDescent="0.25">
      <c r="B17" s="4">
        <v>14</v>
      </c>
      <c r="C17" s="5">
        <v>45303</v>
      </c>
      <c r="D17" s="4" t="s">
        <v>9</v>
      </c>
      <c r="E17" s="4">
        <v>92698</v>
      </c>
      <c r="F17" s="10">
        <f t="shared" ca="1" si="0"/>
        <v>78</v>
      </c>
      <c r="G17" s="2" t="str">
        <f t="shared" ca="1" si="1"/>
        <v>46 days and more</v>
      </c>
      <c r="H17" s="9">
        <f>C17+VLOOKUP(D17,'Credit Side'!$B$3:$C$13,2,FALSE)</f>
        <v>45310</v>
      </c>
      <c r="I17" s="10">
        <f t="shared" ca="1" si="2"/>
        <v>92698</v>
      </c>
    </row>
    <row r="18" spans="2:9" x14ac:dyDescent="0.25">
      <c r="B18" s="4">
        <v>15</v>
      </c>
      <c r="C18" s="5">
        <v>45304</v>
      </c>
      <c r="D18" s="4" t="s">
        <v>10</v>
      </c>
      <c r="E18" s="4">
        <v>57051</v>
      </c>
      <c r="F18" s="10">
        <f t="shared" ca="1" si="0"/>
        <v>77</v>
      </c>
      <c r="G18" s="2" t="str">
        <f t="shared" ca="1" si="1"/>
        <v>46 days and more</v>
      </c>
      <c r="H18" s="9">
        <f>C18+VLOOKUP(D18,'Credit Side'!$B$3:$C$13,2,FALSE)</f>
        <v>45334</v>
      </c>
      <c r="I18" s="10">
        <f t="shared" ca="1" si="2"/>
        <v>57051</v>
      </c>
    </row>
    <row r="19" spans="2:9" x14ac:dyDescent="0.25">
      <c r="B19" s="4">
        <v>16</v>
      </c>
      <c r="C19" s="5">
        <v>45304</v>
      </c>
      <c r="D19" s="4" t="s">
        <v>14</v>
      </c>
      <c r="E19" s="4">
        <v>89984</v>
      </c>
      <c r="F19" s="10">
        <f t="shared" ca="1" si="0"/>
        <v>77</v>
      </c>
      <c r="G19" s="2" t="str">
        <f t="shared" ca="1" si="1"/>
        <v>46 days and more</v>
      </c>
      <c r="H19" s="9">
        <f>C19+VLOOKUP(D19,'Credit Side'!$B$3:$C$13,2,FALSE)</f>
        <v>45334</v>
      </c>
      <c r="I19" s="10">
        <f t="shared" ca="1" si="2"/>
        <v>89984</v>
      </c>
    </row>
    <row r="20" spans="2:9" x14ac:dyDescent="0.25">
      <c r="B20" s="4">
        <v>17</v>
      </c>
      <c r="C20" s="5">
        <v>45304</v>
      </c>
      <c r="D20" s="4" t="s">
        <v>9</v>
      </c>
      <c r="E20" s="4">
        <v>28009</v>
      </c>
      <c r="F20" s="10">
        <f t="shared" ca="1" si="0"/>
        <v>77</v>
      </c>
      <c r="G20" s="2" t="str">
        <f t="shared" ca="1" si="1"/>
        <v>46 days and more</v>
      </c>
      <c r="H20" s="9">
        <f>C20+VLOOKUP(D20,'Credit Side'!$B$3:$C$13,2,FALSE)</f>
        <v>45311</v>
      </c>
      <c r="I20" s="10">
        <f t="shared" ca="1" si="2"/>
        <v>28009</v>
      </c>
    </row>
    <row r="21" spans="2:9" x14ac:dyDescent="0.25">
      <c r="B21" s="4">
        <v>18</v>
      </c>
      <c r="C21" s="5">
        <v>45305</v>
      </c>
      <c r="D21" s="4" t="s">
        <v>13</v>
      </c>
      <c r="E21" s="4">
        <v>169475</v>
      </c>
      <c r="F21" s="10">
        <f t="shared" ca="1" si="0"/>
        <v>76</v>
      </c>
      <c r="G21" s="2" t="str">
        <f t="shared" ca="1" si="1"/>
        <v>46 days and more</v>
      </c>
      <c r="H21" s="9">
        <f>C21+VLOOKUP(D21,'Credit Side'!$B$3:$C$13,2,FALSE)</f>
        <v>45335</v>
      </c>
      <c r="I21" s="10">
        <f t="shared" ca="1" si="2"/>
        <v>169475</v>
      </c>
    </row>
    <row r="22" spans="2:9" x14ac:dyDescent="0.25">
      <c r="B22" s="4">
        <v>19</v>
      </c>
      <c r="C22" s="5">
        <v>45305</v>
      </c>
      <c r="D22" s="4" t="s">
        <v>12</v>
      </c>
      <c r="E22" s="4">
        <v>125716</v>
      </c>
      <c r="F22" s="10">
        <f t="shared" ca="1" si="0"/>
        <v>76</v>
      </c>
      <c r="G22" s="2" t="str">
        <f t="shared" ca="1" si="1"/>
        <v>46 days and more</v>
      </c>
      <c r="H22" s="9">
        <f>C22+VLOOKUP(D22,'Credit Side'!$B$3:$C$13,2,FALSE)</f>
        <v>45326</v>
      </c>
      <c r="I22" s="10">
        <f t="shared" ca="1" si="2"/>
        <v>125716</v>
      </c>
    </row>
    <row r="23" spans="2:9" x14ac:dyDescent="0.25">
      <c r="B23" s="4">
        <v>20</v>
      </c>
      <c r="C23" s="5">
        <v>45306</v>
      </c>
      <c r="D23" s="4" t="s">
        <v>9</v>
      </c>
      <c r="E23" s="4">
        <v>160631</v>
      </c>
      <c r="F23" s="10">
        <f t="shared" ca="1" si="0"/>
        <v>75</v>
      </c>
      <c r="G23" s="2" t="str">
        <f t="shared" ca="1" si="1"/>
        <v>46 days and more</v>
      </c>
      <c r="H23" s="9">
        <f>C23+VLOOKUP(D23,'Credit Side'!$B$3:$C$13,2,FALSE)</f>
        <v>45313</v>
      </c>
      <c r="I23" s="10">
        <f t="shared" ca="1" si="2"/>
        <v>160631</v>
      </c>
    </row>
    <row r="24" spans="2:9" x14ac:dyDescent="0.25">
      <c r="B24" s="4">
        <v>21</v>
      </c>
      <c r="C24" s="5">
        <v>45307</v>
      </c>
      <c r="D24" s="4" t="s">
        <v>14</v>
      </c>
      <c r="E24" s="4">
        <v>21493</v>
      </c>
      <c r="F24" s="10">
        <f t="shared" ca="1" si="0"/>
        <v>74</v>
      </c>
      <c r="G24" s="2" t="str">
        <f t="shared" ca="1" si="1"/>
        <v>46 days and more</v>
      </c>
      <c r="H24" s="9">
        <f>C24+VLOOKUP(D24,'Credit Side'!$B$3:$C$13,2,FALSE)</f>
        <v>45337</v>
      </c>
      <c r="I24" s="10">
        <f t="shared" ca="1" si="2"/>
        <v>21493</v>
      </c>
    </row>
    <row r="25" spans="2:9" x14ac:dyDescent="0.25">
      <c r="B25" s="4">
        <v>22</v>
      </c>
      <c r="C25" s="5">
        <v>45309</v>
      </c>
      <c r="D25" s="4" t="s">
        <v>14</v>
      </c>
      <c r="E25" s="4">
        <v>183191</v>
      </c>
      <c r="F25" s="10">
        <f t="shared" ca="1" si="0"/>
        <v>72</v>
      </c>
      <c r="G25" s="2" t="str">
        <f t="shared" ca="1" si="1"/>
        <v>46 days and more</v>
      </c>
      <c r="H25" s="9">
        <f>C25+VLOOKUP(D25,'Credit Side'!$B$3:$C$13,2,FALSE)</f>
        <v>45339</v>
      </c>
      <c r="I25" s="10">
        <f t="shared" ca="1" si="2"/>
        <v>183191</v>
      </c>
    </row>
    <row r="26" spans="2:9" x14ac:dyDescent="0.25">
      <c r="B26" s="4">
        <v>23</v>
      </c>
      <c r="C26" s="5">
        <v>45310</v>
      </c>
      <c r="D26" s="4" t="s">
        <v>10</v>
      </c>
      <c r="E26" s="4">
        <v>44727</v>
      </c>
      <c r="F26" s="10">
        <f t="shared" ca="1" si="0"/>
        <v>71</v>
      </c>
      <c r="G26" s="2" t="str">
        <f t="shared" ca="1" si="1"/>
        <v>46 days and more</v>
      </c>
      <c r="H26" s="9">
        <f>C26+VLOOKUP(D26,'Credit Side'!$B$3:$C$13,2,FALSE)</f>
        <v>45340</v>
      </c>
      <c r="I26" s="10">
        <f t="shared" ca="1" si="2"/>
        <v>44727</v>
      </c>
    </row>
    <row r="27" spans="2:9" x14ac:dyDescent="0.25">
      <c r="B27" s="4">
        <v>24</v>
      </c>
      <c r="C27" s="5">
        <v>45311</v>
      </c>
      <c r="D27" s="4" t="s">
        <v>10</v>
      </c>
      <c r="E27" s="4">
        <v>190973</v>
      </c>
      <c r="F27" s="10">
        <f t="shared" ca="1" si="0"/>
        <v>70</v>
      </c>
      <c r="G27" s="2" t="str">
        <f t="shared" ca="1" si="1"/>
        <v>46 days and more</v>
      </c>
      <c r="H27" s="9">
        <f>C27+VLOOKUP(D27,'Credit Side'!$B$3:$C$13,2,FALSE)</f>
        <v>45341</v>
      </c>
      <c r="I27" s="10">
        <f t="shared" ca="1" si="2"/>
        <v>190973</v>
      </c>
    </row>
    <row r="28" spans="2:9" x14ac:dyDescent="0.25">
      <c r="B28" s="4">
        <v>25</v>
      </c>
      <c r="C28" s="5">
        <v>45311</v>
      </c>
      <c r="D28" s="4" t="s">
        <v>12</v>
      </c>
      <c r="E28" s="4">
        <v>101122</v>
      </c>
      <c r="F28" s="10">
        <f t="shared" ca="1" si="0"/>
        <v>70</v>
      </c>
      <c r="G28" s="2" t="str">
        <f t="shared" ca="1" si="1"/>
        <v>46 days and more</v>
      </c>
      <c r="H28" s="9">
        <f>C28+VLOOKUP(D28,'Credit Side'!$B$3:$C$13,2,FALSE)</f>
        <v>45332</v>
      </c>
      <c r="I28" s="10">
        <f t="shared" ca="1" si="2"/>
        <v>101122</v>
      </c>
    </row>
    <row r="29" spans="2:9" x14ac:dyDescent="0.25">
      <c r="B29" s="4">
        <v>26</v>
      </c>
      <c r="C29" s="5">
        <v>45311</v>
      </c>
      <c r="D29" s="4" t="s">
        <v>13</v>
      </c>
      <c r="E29" s="4">
        <v>33847</v>
      </c>
      <c r="F29" s="10">
        <f t="shared" ca="1" si="0"/>
        <v>70</v>
      </c>
      <c r="G29" s="2" t="str">
        <f t="shared" ca="1" si="1"/>
        <v>46 days and more</v>
      </c>
      <c r="H29" s="9">
        <f>C29+VLOOKUP(D29,'Credit Side'!$B$3:$C$13,2,FALSE)</f>
        <v>45341</v>
      </c>
      <c r="I29" s="10">
        <f t="shared" ca="1" si="2"/>
        <v>33847</v>
      </c>
    </row>
    <row r="30" spans="2:9" x14ac:dyDescent="0.25">
      <c r="B30" s="4">
        <v>27</v>
      </c>
      <c r="C30" s="5">
        <v>45312</v>
      </c>
      <c r="D30" s="4" t="s">
        <v>11</v>
      </c>
      <c r="E30" s="4">
        <v>96434</v>
      </c>
      <c r="F30" s="10">
        <f t="shared" ca="1" si="0"/>
        <v>69</v>
      </c>
      <c r="G30" s="2" t="str">
        <f t="shared" ca="1" si="1"/>
        <v>46 days and more</v>
      </c>
      <c r="H30" s="9">
        <f>C30+VLOOKUP(D30,'Credit Side'!$B$3:$C$13,2,FALSE)</f>
        <v>45319</v>
      </c>
      <c r="I30" s="10">
        <f t="shared" ca="1" si="2"/>
        <v>96434</v>
      </c>
    </row>
    <row r="31" spans="2:9" x14ac:dyDescent="0.25">
      <c r="B31" s="4">
        <v>28</v>
      </c>
      <c r="C31" s="5">
        <v>45313</v>
      </c>
      <c r="D31" s="4" t="s">
        <v>9</v>
      </c>
      <c r="E31" s="4">
        <v>73110</v>
      </c>
      <c r="F31" s="10">
        <f t="shared" ca="1" si="0"/>
        <v>68</v>
      </c>
      <c r="G31" s="2" t="str">
        <f t="shared" ca="1" si="1"/>
        <v>46 days and more</v>
      </c>
      <c r="H31" s="9">
        <f>C31+VLOOKUP(D31,'Credit Side'!$B$3:$C$13,2,FALSE)</f>
        <v>45320</v>
      </c>
      <c r="I31" s="10">
        <f t="shared" ca="1" si="2"/>
        <v>73110</v>
      </c>
    </row>
    <row r="32" spans="2:9" x14ac:dyDescent="0.25">
      <c r="B32" s="4">
        <v>29</v>
      </c>
      <c r="C32" s="5">
        <v>45316</v>
      </c>
      <c r="D32" s="4" t="s">
        <v>9</v>
      </c>
      <c r="E32" s="4">
        <v>26253</v>
      </c>
      <c r="F32" s="10">
        <f t="shared" ca="1" si="0"/>
        <v>65</v>
      </c>
      <c r="G32" s="2" t="str">
        <f t="shared" ca="1" si="1"/>
        <v>46 days and more</v>
      </c>
      <c r="H32" s="9">
        <f>C32+VLOOKUP(D32,'Credit Side'!$B$3:$C$13,2,FALSE)</f>
        <v>45323</v>
      </c>
      <c r="I32" s="10">
        <f t="shared" ca="1" si="2"/>
        <v>26253</v>
      </c>
    </row>
    <row r="33" spans="2:9" x14ac:dyDescent="0.25">
      <c r="B33" s="4">
        <v>30</v>
      </c>
      <c r="C33" s="5">
        <v>45316</v>
      </c>
      <c r="D33" s="4" t="s">
        <v>5</v>
      </c>
      <c r="E33" s="4">
        <v>199472</v>
      </c>
      <c r="F33" s="10">
        <f t="shared" ca="1" si="0"/>
        <v>65</v>
      </c>
      <c r="G33" s="2" t="str">
        <f t="shared" ca="1" si="1"/>
        <v>46 days and more</v>
      </c>
      <c r="H33" s="9">
        <f>C33+VLOOKUP(D33,'Credit Side'!$B$3:$C$13,2,FALSE)</f>
        <v>45331</v>
      </c>
      <c r="I33" s="10">
        <f t="shared" ca="1" si="2"/>
        <v>199472</v>
      </c>
    </row>
    <row r="34" spans="2:9" x14ac:dyDescent="0.25">
      <c r="B34" s="4">
        <v>31</v>
      </c>
      <c r="C34" s="5">
        <v>45317</v>
      </c>
      <c r="D34" s="4" t="s">
        <v>10</v>
      </c>
      <c r="E34" s="4">
        <v>135021</v>
      </c>
      <c r="F34" s="10">
        <f t="shared" ca="1" si="0"/>
        <v>64</v>
      </c>
      <c r="G34" s="2" t="str">
        <f t="shared" ca="1" si="1"/>
        <v>46 days and more</v>
      </c>
      <c r="H34" s="9">
        <f>C34+VLOOKUP(D34,'Credit Side'!$B$3:$C$13,2,FALSE)</f>
        <v>45347</v>
      </c>
      <c r="I34" s="10">
        <f t="shared" ca="1" si="2"/>
        <v>135021</v>
      </c>
    </row>
    <row r="35" spans="2:9" x14ac:dyDescent="0.25">
      <c r="B35" s="4">
        <v>32</v>
      </c>
      <c r="C35" s="5">
        <v>45319</v>
      </c>
      <c r="D35" s="4" t="s">
        <v>5</v>
      </c>
      <c r="E35" s="4">
        <v>127456</v>
      </c>
      <c r="F35" s="10">
        <f t="shared" ca="1" si="0"/>
        <v>62</v>
      </c>
      <c r="G35" s="2" t="str">
        <f t="shared" ca="1" si="1"/>
        <v>46 days and more</v>
      </c>
      <c r="H35" s="9">
        <f>C35+VLOOKUP(D35,'Credit Side'!$B$3:$C$13,2,FALSE)</f>
        <v>45334</v>
      </c>
      <c r="I35" s="10">
        <f t="shared" ca="1" si="2"/>
        <v>127456</v>
      </c>
    </row>
    <row r="36" spans="2:9" x14ac:dyDescent="0.25">
      <c r="B36" s="4">
        <v>33</v>
      </c>
      <c r="C36" s="5">
        <v>45319</v>
      </c>
      <c r="D36" s="4" t="s">
        <v>6</v>
      </c>
      <c r="E36" s="4">
        <v>79792</v>
      </c>
      <c r="F36" s="10">
        <f t="shared" ca="1" si="0"/>
        <v>62</v>
      </c>
      <c r="G36" s="2" t="str">
        <f t="shared" ca="1" si="1"/>
        <v>46 days and more</v>
      </c>
      <c r="H36" s="9">
        <f>C36+VLOOKUP(D36,'Credit Side'!$B$3:$C$13,2,FALSE)</f>
        <v>45334</v>
      </c>
      <c r="I36" s="10">
        <f t="shared" ca="1" si="2"/>
        <v>79792</v>
      </c>
    </row>
    <row r="37" spans="2:9" x14ac:dyDescent="0.25">
      <c r="B37" s="4">
        <v>34</v>
      </c>
      <c r="C37" s="5">
        <v>45320</v>
      </c>
      <c r="D37" s="4" t="s">
        <v>5</v>
      </c>
      <c r="E37" s="4">
        <v>66338</v>
      </c>
      <c r="F37" s="10">
        <f t="shared" ca="1" si="0"/>
        <v>61</v>
      </c>
      <c r="G37" s="2" t="str">
        <f t="shared" ca="1" si="1"/>
        <v>46 days and more</v>
      </c>
      <c r="H37" s="9">
        <f>C37+VLOOKUP(D37,'Credit Side'!$B$3:$C$13,2,FALSE)</f>
        <v>45335</v>
      </c>
      <c r="I37" s="10">
        <f t="shared" ca="1" si="2"/>
        <v>66338</v>
      </c>
    </row>
    <row r="38" spans="2:9" x14ac:dyDescent="0.25">
      <c r="B38" s="4">
        <v>35</v>
      </c>
      <c r="C38" s="5">
        <v>45321</v>
      </c>
      <c r="D38" s="4" t="s">
        <v>14</v>
      </c>
      <c r="E38" s="4">
        <v>34205</v>
      </c>
      <c r="F38" s="10">
        <f t="shared" ca="1" si="0"/>
        <v>60</v>
      </c>
      <c r="G38" s="2" t="str">
        <f t="shared" ca="1" si="1"/>
        <v>46 days and more</v>
      </c>
      <c r="H38" s="9">
        <f>C38+VLOOKUP(D38,'Credit Side'!$B$3:$C$13,2,FALSE)</f>
        <v>45351</v>
      </c>
      <c r="I38" s="10">
        <f t="shared" ca="1" si="2"/>
        <v>34205</v>
      </c>
    </row>
    <row r="39" spans="2:9" x14ac:dyDescent="0.25">
      <c r="B39" s="4">
        <v>36</v>
      </c>
      <c r="C39" s="5">
        <v>45321</v>
      </c>
      <c r="D39" s="4" t="s">
        <v>11</v>
      </c>
      <c r="E39" s="4">
        <v>23731</v>
      </c>
      <c r="F39" s="10">
        <f t="shared" ca="1" si="0"/>
        <v>60</v>
      </c>
      <c r="G39" s="2" t="str">
        <f t="shared" ca="1" si="1"/>
        <v>46 days and more</v>
      </c>
      <c r="H39" s="9">
        <f>C39+VLOOKUP(D39,'Credit Side'!$B$3:$C$13,2,FALSE)</f>
        <v>45328</v>
      </c>
      <c r="I39" s="10">
        <f t="shared" ca="1" si="2"/>
        <v>23731</v>
      </c>
    </row>
    <row r="40" spans="2:9" x14ac:dyDescent="0.25">
      <c r="B40" s="4">
        <v>37</v>
      </c>
      <c r="C40" s="5">
        <v>45321</v>
      </c>
      <c r="D40" s="4" t="s">
        <v>6</v>
      </c>
      <c r="E40" s="4">
        <v>73503</v>
      </c>
      <c r="F40" s="10">
        <f t="shared" ca="1" si="0"/>
        <v>60</v>
      </c>
      <c r="G40" s="2" t="str">
        <f t="shared" ca="1" si="1"/>
        <v>46 days and more</v>
      </c>
      <c r="H40" s="9">
        <f>C40+VLOOKUP(D40,'Credit Side'!$B$3:$C$13,2,FALSE)</f>
        <v>45336</v>
      </c>
      <c r="I40" s="10">
        <f t="shared" ca="1" si="2"/>
        <v>73503</v>
      </c>
    </row>
    <row r="41" spans="2:9" x14ac:dyDescent="0.25">
      <c r="B41" s="4">
        <v>38</v>
      </c>
      <c r="C41" s="5">
        <v>45323</v>
      </c>
      <c r="D41" s="4" t="s">
        <v>10</v>
      </c>
      <c r="E41" s="4">
        <v>70725</v>
      </c>
      <c r="F41" s="10">
        <f t="shared" ca="1" si="0"/>
        <v>58</v>
      </c>
      <c r="G41" s="2" t="str">
        <f t="shared" ca="1" si="1"/>
        <v>46 days and more</v>
      </c>
      <c r="H41" s="9">
        <f>C41+VLOOKUP(D41,'Credit Side'!$B$3:$C$13,2,FALSE)</f>
        <v>45353</v>
      </c>
      <c r="I41" s="10">
        <f t="shared" ca="1" si="2"/>
        <v>70725</v>
      </c>
    </row>
    <row r="42" spans="2:9" x14ac:dyDescent="0.25">
      <c r="B42" s="4">
        <v>39</v>
      </c>
      <c r="C42" s="5">
        <v>45324</v>
      </c>
      <c r="D42" s="4" t="s">
        <v>14</v>
      </c>
      <c r="E42" s="4">
        <v>189595</v>
      </c>
      <c r="F42" s="10">
        <f t="shared" ca="1" si="0"/>
        <v>57</v>
      </c>
      <c r="G42" s="2" t="str">
        <f t="shared" ca="1" si="1"/>
        <v>46 days and more</v>
      </c>
      <c r="H42" s="9">
        <f>C42+VLOOKUP(D42,'Credit Side'!$B$3:$C$13,2,FALSE)</f>
        <v>45354</v>
      </c>
      <c r="I42" s="10">
        <f t="shared" ca="1" si="2"/>
        <v>189595</v>
      </c>
    </row>
    <row r="43" spans="2:9" x14ac:dyDescent="0.25">
      <c r="B43" s="4">
        <v>40</v>
      </c>
      <c r="C43" s="5">
        <v>45325</v>
      </c>
      <c r="D43" s="4" t="s">
        <v>14</v>
      </c>
      <c r="E43" s="4">
        <v>172320</v>
      </c>
      <c r="F43" s="10">
        <f t="shared" ca="1" si="0"/>
        <v>56</v>
      </c>
      <c r="G43" s="2" t="str">
        <f t="shared" ca="1" si="1"/>
        <v>46 days and more</v>
      </c>
      <c r="H43" s="9">
        <f>C43+VLOOKUP(D43,'Credit Side'!$B$3:$C$13,2,FALSE)</f>
        <v>45355</v>
      </c>
      <c r="I43" s="10">
        <f t="shared" ca="1" si="2"/>
        <v>172320</v>
      </c>
    </row>
    <row r="44" spans="2:9" x14ac:dyDescent="0.25">
      <c r="B44" s="4">
        <v>41</v>
      </c>
      <c r="C44" s="5">
        <v>45326</v>
      </c>
      <c r="D44" s="4" t="s">
        <v>10</v>
      </c>
      <c r="E44" s="4">
        <v>188414</v>
      </c>
      <c r="F44" s="10">
        <f t="shared" ca="1" si="0"/>
        <v>55</v>
      </c>
      <c r="G44" s="2" t="str">
        <f t="shared" ca="1" si="1"/>
        <v>46 days and more</v>
      </c>
      <c r="H44" s="9">
        <f>C44+VLOOKUP(D44,'Credit Side'!$B$3:$C$13,2,FALSE)</f>
        <v>45356</v>
      </c>
      <c r="I44" s="10">
        <f t="shared" ca="1" si="2"/>
        <v>188414</v>
      </c>
    </row>
    <row r="45" spans="2:9" x14ac:dyDescent="0.25">
      <c r="B45" s="4">
        <v>42</v>
      </c>
      <c r="C45" s="5">
        <v>45327</v>
      </c>
      <c r="D45" s="4" t="s">
        <v>14</v>
      </c>
      <c r="E45" s="4">
        <v>43952</v>
      </c>
      <c r="F45" s="10">
        <f t="shared" ca="1" si="0"/>
        <v>54</v>
      </c>
      <c r="G45" s="2" t="str">
        <f t="shared" ca="1" si="1"/>
        <v>46 days and more</v>
      </c>
      <c r="H45" s="9">
        <f>C45+VLOOKUP(D45,'Credit Side'!$B$3:$C$13,2,FALSE)</f>
        <v>45357</v>
      </c>
      <c r="I45" s="10">
        <f t="shared" ca="1" si="2"/>
        <v>43952</v>
      </c>
    </row>
    <row r="46" spans="2:9" x14ac:dyDescent="0.25">
      <c r="B46" s="4">
        <v>43</v>
      </c>
      <c r="C46" s="5">
        <v>45328</v>
      </c>
      <c r="D46" s="4" t="s">
        <v>12</v>
      </c>
      <c r="E46" s="4">
        <v>166447</v>
      </c>
      <c r="F46" s="10">
        <f t="shared" ca="1" si="0"/>
        <v>53</v>
      </c>
      <c r="G46" s="2" t="str">
        <f t="shared" ca="1" si="1"/>
        <v>46 days and more</v>
      </c>
      <c r="H46" s="9">
        <f>C46+VLOOKUP(D46,'Credit Side'!$B$3:$C$13,2,FALSE)</f>
        <v>45349</v>
      </c>
      <c r="I46" s="10">
        <f t="shared" ca="1" si="2"/>
        <v>166447</v>
      </c>
    </row>
    <row r="47" spans="2:9" x14ac:dyDescent="0.25">
      <c r="B47" s="4">
        <v>44</v>
      </c>
      <c r="C47" s="5">
        <v>45328</v>
      </c>
      <c r="D47" s="4" t="s">
        <v>13</v>
      </c>
      <c r="E47" s="4">
        <v>44186</v>
      </c>
      <c r="F47" s="10">
        <f t="shared" ca="1" si="0"/>
        <v>53</v>
      </c>
      <c r="G47" s="2" t="str">
        <f t="shared" ca="1" si="1"/>
        <v>46 days and more</v>
      </c>
      <c r="H47" s="9">
        <f>C47+VLOOKUP(D47,'Credit Side'!$B$3:$C$13,2,FALSE)</f>
        <v>45358</v>
      </c>
      <c r="I47" s="10">
        <f t="shared" ca="1" si="2"/>
        <v>44186</v>
      </c>
    </row>
    <row r="48" spans="2:9" x14ac:dyDescent="0.25">
      <c r="B48" s="4">
        <v>45</v>
      </c>
      <c r="C48" s="5">
        <v>45328</v>
      </c>
      <c r="D48" s="4" t="s">
        <v>12</v>
      </c>
      <c r="E48" s="4">
        <v>141027</v>
      </c>
      <c r="F48" s="10">
        <f t="shared" ca="1" si="0"/>
        <v>53</v>
      </c>
      <c r="G48" s="2" t="str">
        <f t="shared" ca="1" si="1"/>
        <v>46 days and more</v>
      </c>
      <c r="H48" s="9">
        <f>C48+VLOOKUP(D48,'Credit Side'!$B$3:$C$13,2,FALSE)</f>
        <v>45349</v>
      </c>
      <c r="I48" s="10">
        <f t="shared" ca="1" si="2"/>
        <v>141027</v>
      </c>
    </row>
    <row r="49" spans="2:9" x14ac:dyDescent="0.25">
      <c r="B49" s="4">
        <v>46</v>
      </c>
      <c r="C49" s="5">
        <v>45329</v>
      </c>
      <c r="D49" s="4" t="s">
        <v>6</v>
      </c>
      <c r="E49" s="4">
        <v>110893</v>
      </c>
      <c r="F49" s="10">
        <f t="shared" ca="1" si="0"/>
        <v>52</v>
      </c>
      <c r="G49" s="2" t="str">
        <f t="shared" ca="1" si="1"/>
        <v>46 days and more</v>
      </c>
      <c r="H49" s="9">
        <f>C49+VLOOKUP(D49,'Credit Side'!$B$3:$C$13,2,FALSE)</f>
        <v>45344</v>
      </c>
      <c r="I49" s="10">
        <f t="shared" ca="1" si="2"/>
        <v>110893</v>
      </c>
    </row>
    <row r="50" spans="2:9" x14ac:dyDescent="0.25">
      <c r="B50" s="4">
        <v>47</v>
      </c>
      <c r="C50" s="5">
        <v>45329</v>
      </c>
      <c r="D50" s="4" t="s">
        <v>14</v>
      </c>
      <c r="E50" s="4">
        <v>160402</v>
      </c>
      <c r="F50" s="10">
        <f t="shared" ca="1" si="0"/>
        <v>52</v>
      </c>
      <c r="G50" s="2" t="str">
        <f t="shared" ca="1" si="1"/>
        <v>46 days and more</v>
      </c>
      <c r="H50" s="9">
        <f>C50+VLOOKUP(D50,'Credit Side'!$B$3:$C$13,2,FALSE)</f>
        <v>45359</v>
      </c>
      <c r="I50" s="10">
        <f t="shared" ca="1" si="2"/>
        <v>160402</v>
      </c>
    </row>
    <row r="51" spans="2:9" x14ac:dyDescent="0.25">
      <c r="B51" s="4">
        <v>48</v>
      </c>
      <c r="C51" s="5">
        <v>45329</v>
      </c>
      <c r="D51" s="4" t="s">
        <v>14</v>
      </c>
      <c r="E51" s="4">
        <v>40348</v>
      </c>
      <c r="F51" s="10">
        <f t="shared" ca="1" si="0"/>
        <v>52</v>
      </c>
      <c r="G51" s="2" t="str">
        <f t="shared" ca="1" si="1"/>
        <v>46 days and more</v>
      </c>
      <c r="H51" s="9">
        <f>C51+VLOOKUP(D51,'Credit Side'!$B$3:$C$13,2,FALSE)</f>
        <v>45359</v>
      </c>
      <c r="I51" s="10">
        <f t="shared" ca="1" si="2"/>
        <v>40348</v>
      </c>
    </row>
    <row r="52" spans="2:9" x14ac:dyDescent="0.25">
      <c r="B52" s="4">
        <v>49</v>
      </c>
      <c r="C52" s="5">
        <v>45330</v>
      </c>
      <c r="D52" s="4" t="s">
        <v>6</v>
      </c>
      <c r="E52" s="4">
        <v>128837</v>
      </c>
      <c r="F52" s="10">
        <f t="shared" ca="1" si="0"/>
        <v>51</v>
      </c>
      <c r="G52" s="2" t="str">
        <f t="shared" ca="1" si="1"/>
        <v>46 days and more</v>
      </c>
      <c r="H52" s="9">
        <f>C52+VLOOKUP(D52,'Credit Side'!$B$3:$C$13,2,FALSE)</f>
        <v>45345</v>
      </c>
      <c r="I52" s="10">
        <f t="shared" ca="1" si="2"/>
        <v>128837</v>
      </c>
    </row>
    <row r="53" spans="2:9" x14ac:dyDescent="0.25">
      <c r="B53" s="4">
        <v>50</v>
      </c>
      <c r="C53" s="5">
        <v>45331</v>
      </c>
      <c r="D53" s="4" t="s">
        <v>5</v>
      </c>
      <c r="E53" s="4">
        <v>111343</v>
      </c>
      <c r="F53" s="10">
        <f t="shared" ca="1" si="0"/>
        <v>50</v>
      </c>
      <c r="G53" s="2" t="str">
        <f t="shared" ca="1" si="1"/>
        <v>46 days and more</v>
      </c>
      <c r="H53" s="9">
        <f>C53+VLOOKUP(D53,'Credit Side'!$B$3:$C$13,2,FALSE)</f>
        <v>45346</v>
      </c>
      <c r="I53" s="10">
        <f t="shared" ca="1" si="2"/>
        <v>111343</v>
      </c>
    </row>
    <row r="54" spans="2:9" x14ac:dyDescent="0.25">
      <c r="B54" s="4">
        <v>51</v>
      </c>
      <c r="C54" s="5">
        <v>45332</v>
      </c>
      <c r="D54" s="4" t="s">
        <v>10</v>
      </c>
      <c r="E54" s="4">
        <v>167382</v>
      </c>
      <c r="F54" s="10">
        <f t="shared" ca="1" si="0"/>
        <v>49</v>
      </c>
      <c r="G54" s="2" t="str">
        <f t="shared" ca="1" si="1"/>
        <v>46 days and more</v>
      </c>
      <c r="H54" s="9">
        <f>C54+VLOOKUP(D54,'Credit Side'!$B$3:$C$13,2,FALSE)</f>
        <v>45362</v>
      </c>
      <c r="I54" s="10">
        <f t="shared" ca="1" si="2"/>
        <v>167382</v>
      </c>
    </row>
    <row r="55" spans="2:9" x14ac:dyDescent="0.25">
      <c r="B55" s="4">
        <v>52</v>
      </c>
      <c r="C55" s="5">
        <v>45332</v>
      </c>
      <c r="D55" s="4" t="s">
        <v>11</v>
      </c>
      <c r="E55" s="4">
        <v>110662</v>
      </c>
      <c r="F55" s="10">
        <f t="shared" ca="1" si="0"/>
        <v>49</v>
      </c>
      <c r="G55" s="2" t="str">
        <f t="shared" ca="1" si="1"/>
        <v>46 days and more</v>
      </c>
      <c r="H55" s="9">
        <f>C55+VLOOKUP(D55,'Credit Side'!$B$3:$C$13,2,FALSE)</f>
        <v>45339</v>
      </c>
      <c r="I55" s="10">
        <f t="shared" ca="1" si="2"/>
        <v>110662</v>
      </c>
    </row>
    <row r="56" spans="2:9" x14ac:dyDescent="0.25">
      <c r="B56" s="4">
        <v>53</v>
      </c>
      <c r="C56" s="5">
        <v>45333</v>
      </c>
      <c r="D56" s="4" t="s">
        <v>13</v>
      </c>
      <c r="E56" s="4">
        <v>185852</v>
      </c>
      <c r="F56" s="10">
        <f t="shared" ca="1" si="0"/>
        <v>48</v>
      </c>
      <c r="G56" s="2" t="str">
        <f t="shared" ca="1" si="1"/>
        <v>46 days and more</v>
      </c>
      <c r="H56" s="9">
        <f>C56+VLOOKUP(D56,'Credit Side'!$B$3:$C$13,2,FALSE)</f>
        <v>45363</v>
      </c>
      <c r="I56" s="10">
        <f t="shared" ca="1" si="2"/>
        <v>185852</v>
      </c>
    </row>
    <row r="57" spans="2:9" x14ac:dyDescent="0.25">
      <c r="B57" s="4">
        <v>54</v>
      </c>
      <c r="C57" s="5">
        <v>45334</v>
      </c>
      <c r="D57" s="4" t="s">
        <v>14</v>
      </c>
      <c r="E57" s="4">
        <v>103414</v>
      </c>
      <c r="F57" s="10">
        <f t="shared" ca="1" si="0"/>
        <v>47</v>
      </c>
      <c r="G57" s="2" t="str">
        <f t="shared" ca="1" si="1"/>
        <v>46 days and more</v>
      </c>
      <c r="H57" s="9">
        <f>C57+VLOOKUP(D57,'Credit Side'!$B$3:$C$13,2,FALSE)</f>
        <v>45364</v>
      </c>
      <c r="I57" s="10">
        <f t="shared" ca="1" si="2"/>
        <v>103414</v>
      </c>
    </row>
    <row r="58" spans="2:9" x14ac:dyDescent="0.25">
      <c r="B58" s="4">
        <v>55</v>
      </c>
      <c r="C58" s="5">
        <v>45335</v>
      </c>
      <c r="D58" s="4" t="s">
        <v>10</v>
      </c>
      <c r="E58" s="4">
        <v>181147</v>
      </c>
      <c r="F58" s="10">
        <f t="shared" ca="1" si="0"/>
        <v>46</v>
      </c>
      <c r="G58" s="2" t="str">
        <f t="shared" ca="1" si="1"/>
        <v>46 days and more</v>
      </c>
      <c r="H58" s="9">
        <f>C58+VLOOKUP(D58,'Credit Side'!$B$3:$C$13,2,FALSE)</f>
        <v>45365</v>
      </c>
      <c r="I58" s="10">
        <f t="shared" ca="1" si="2"/>
        <v>181147</v>
      </c>
    </row>
    <row r="59" spans="2:9" x14ac:dyDescent="0.25">
      <c r="B59" s="4">
        <v>56</v>
      </c>
      <c r="C59" s="5">
        <v>45338</v>
      </c>
      <c r="D59" s="4" t="s">
        <v>6</v>
      </c>
      <c r="E59" s="4">
        <v>97027</v>
      </c>
      <c r="F59" s="10">
        <f t="shared" ca="1" si="0"/>
        <v>43</v>
      </c>
      <c r="G59" s="2" t="str">
        <f t="shared" ca="1" si="1"/>
        <v>31 to 45 days</v>
      </c>
      <c r="H59" s="9">
        <f>C59+VLOOKUP(D59,'Credit Side'!$B$3:$C$13,2,FALSE)</f>
        <v>45353</v>
      </c>
      <c r="I59" s="10">
        <f t="shared" ca="1" si="2"/>
        <v>97027</v>
      </c>
    </row>
    <row r="60" spans="2:9" x14ac:dyDescent="0.25">
      <c r="B60" s="4">
        <v>57</v>
      </c>
      <c r="C60" s="5">
        <v>45339</v>
      </c>
      <c r="D60" s="4" t="s">
        <v>7</v>
      </c>
      <c r="E60" s="4">
        <v>199471</v>
      </c>
      <c r="F60" s="10">
        <f t="shared" ca="1" si="0"/>
        <v>42</v>
      </c>
      <c r="G60" s="2" t="str">
        <f t="shared" ca="1" si="1"/>
        <v>31 to 45 days</v>
      </c>
      <c r="H60" s="9">
        <f>C60+VLOOKUP(D60,'Credit Side'!$B$3:$C$13,2,FALSE)</f>
        <v>45354</v>
      </c>
      <c r="I60" s="10">
        <f t="shared" ca="1" si="2"/>
        <v>199471</v>
      </c>
    </row>
    <row r="61" spans="2:9" x14ac:dyDescent="0.25">
      <c r="B61" s="4">
        <v>58</v>
      </c>
      <c r="C61" s="5">
        <v>45340</v>
      </c>
      <c r="D61" s="4" t="s">
        <v>7</v>
      </c>
      <c r="E61" s="4">
        <v>55018</v>
      </c>
      <c r="F61" s="10">
        <f t="shared" ca="1" si="0"/>
        <v>41</v>
      </c>
      <c r="G61" s="2" t="str">
        <f t="shared" ca="1" si="1"/>
        <v>31 to 45 days</v>
      </c>
      <c r="H61" s="9">
        <f>C61+VLOOKUP(D61,'Credit Side'!$B$3:$C$13,2,FALSE)</f>
        <v>45355</v>
      </c>
      <c r="I61" s="10">
        <f t="shared" ca="1" si="2"/>
        <v>55018</v>
      </c>
    </row>
    <row r="62" spans="2:9" x14ac:dyDescent="0.25">
      <c r="B62" s="4">
        <v>59</v>
      </c>
      <c r="C62" s="5">
        <v>45340</v>
      </c>
      <c r="D62" s="4" t="s">
        <v>10</v>
      </c>
      <c r="E62" s="4">
        <v>86134</v>
      </c>
      <c r="F62" s="10">
        <f t="shared" ca="1" si="0"/>
        <v>41</v>
      </c>
      <c r="G62" s="2" t="str">
        <f t="shared" ca="1" si="1"/>
        <v>31 to 45 days</v>
      </c>
      <c r="H62" s="9">
        <f>C62+VLOOKUP(D62,'Credit Side'!$B$3:$C$13,2,FALSE)</f>
        <v>45370</v>
      </c>
      <c r="I62" s="10">
        <f t="shared" ca="1" si="2"/>
        <v>86134</v>
      </c>
    </row>
    <row r="63" spans="2:9" x14ac:dyDescent="0.25">
      <c r="B63" s="4">
        <v>60</v>
      </c>
      <c r="C63" s="5">
        <v>45340</v>
      </c>
      <c r="D63" s="4" t="s">
        <v>7</v>
      </c>
      <c r="E63" s="4">
        <v>150039</v>
      </c>
      <c r="F63" s="10">
        <f t="shared" ca="1" si="0"/>
        <v>41</v>
      </c>
      <c r="G63" s="2" t="str">
        <f t="shared" ca="1" si="1"/>
        <v>31 to 45 days</v>
      </c>
      <c r="H63" s="9">
        <f>C63+VLOOKUP(D63,'Credit Side'!$B$3:$C$13,2,FALSE)</f>
        <v>45355</v>
      </c>
      <c r="I63" s="10">
        <f t="shared" ca="1" si="2"/>
        <v>150039</v>
      </c>
    </row>
    <row r="64" spans="2:9" x14ac:dyDescent="0.25">
      <c r="B64" s="4">
        <v>61</v>
      </c>
      <c r="C64" s="5">
        <v>45341</v>
      </c>
      <c r="D64" s="4" t="s">
        <v>6</v>
      </c>
      <c r="E64" s="4">
        <v>92940</v>
      </c>
      <c r="F64" s="10">
        <f t="shared" ca="1" si="0"/>
        <v>40</v>
      </c>
      <c r="G64" s="2" t="str">
        <f t="shared" ca="1" si="1"/>
        <v>31 to 45 days</v>
      </c>
      <c r="H64" s="9">
        <f>C64+VLOOKUP(D64,'Credit Side'!$B$3:$C$13,2,FALSE)</f>
        <v>45356</v>
      </c>
      <c r="I64" s="10">
        <f t="shared" ca="1" si="2"/>
        <v>92940</v>
      </c>
    </row>
    <row r="65" spans="2:9" x14ac:dyDescent="0.25">
      <c r="B65" s="4">
        <v>62</v>
      </c>
      <c r="C65" s="5">
        <v>45341</v>
      </c>
      <c r="D65" s="4" t="s">
        <v>5</v>
      </c>
      <c r="E65" s="4">
        <v>131908</v>
      </c>
      <c r="F65" s="10">
        <f t="shared" ca="1" si="0"/>
        <v>40</v>
      </c>
      <c r="G65" s="2" t="str">
        <f t="shared" ca="1" si="1"/>
        <v>31 to 45 days</v>
      </c>
      <c r="H65" s="9">
        <f>C65+VLOOKUP(D65,'Credit Side'!$B$3:$C$13,2,FALSE)</f>
        <v>45356</v>
      </c>
      <c r="I65" s="10">
        <f t="shared" ca="1" si="2"/>
        <v>131908</v>
      </c>
    </row>
    <row r="66" spans="2:9" x14ac:dyDescent="0.25">
      <c r="B66" s="4">
        <v>63</v>
      </c>
      <c r="C66" s="5">
        <v>45343</v>
      </c>
      <c r="D66" s="4" t="s">
        <v>5</v>
      </c>
      <c r="E66" s="4">
        <v>195394</v>
      </c>
      <c r="F66" s="10">
        <f t="shared" ca="1" si="0"/>
        <v>38</v>
      </c>
      <c r="G66" s="2" t="str">
        <f t="shared" ca="1" si="1"/>
        <v>31 to 45 days</v>
      </c>
      <c r="H66" s="9">
        <f>C66+VLOOKUP(D66,'Credit Side'!$B$3:$C$13,2,FALSE)</f>
        <v>45358</v>
      </c>
      <c r="I66" s="10">
        <f t="shared" ca="1" si="2"/>
        <v>195394</v>
      </c>
    </row>
    <row r="67" spans="2:9" x14ac:dyDescent="0.25">
      <c r="B67" s="4">
        <v>64</v>
      </c>
      <c r="C67" s="5">
        <v>45343</v>
      </c>
      <c r="D67" s="4" t="s">
        <v>7</v>
      </c>
      <c r="E67" s="4">
        <v>116676</v>
      </c>
      <c r="F67" s="10">
        <f t="shared" ca="1" si="0"/>
        <v>38</v>
      </c>
      <c r="G67" s="2" t="str">
        <f t="shared" ca="1" si="1"/>
        <v>31 to 45 days</v>
      </c>
      <c r="H67" s="9">
        <f>C67+VLOOKUP(D67,'Credit Side'!$B$3:$C$13,2,FALSE)</f>
        <v>45358</v>
      </c>
      <c r="I67" s="10">
        <f t="shared" ca="1" si="2"/>
        <v>116676</v>
      </c>
    </row>
    <row r="68" spans="2:9" x14ac:dyDescent="0.25">
      <c r="B68" s="4">
        <v>65</v>
      </c>
      <c r="C68" s="5">
        <v>45343</v>
      </c>
      <c r="D68" s="4" t="s">
        <v>7</v>
      </c>
      <c r="E68" s="4">
        <v>98242</v>
      </c>
      <c r="F68" s="10">
        <f t="shared" ca="1" si="0"/>
        <v>38</v>
      </c>
      <c r="G68" s="2" t="str">
        <f t="shared" ca="1" si="1"/>
        <v>31 to 45 days</v>
      </c>
      <c r="H68" s="9">
        <f>C68+VLOOKUP(D68,'Credit Side'!$B$3:$C$13,2,FALSE)</f>
        <v>45358</v>
      </c>
      <c r="I68" s="10">
        <f t="shared" ca="1" si="2"/>
        <v>98242</v>
      </c>
    </row>
    <row r="69" spans="2:9" x14ac:dyDescent="0.25">
      <c r="B69" s="4">
        <v>66</v>
      </c>
      <c r="C69" s="5">
        <v>45344</v>
      </c>
      <c r="D69" s="4" t="s">
        <v>8</v>
      </c>
      <c r="E69" s="4">
        <v>151102</v>
      </c>
      <c r="F69" s="10">
        <f t="shared" ref="F69:F93" ca="1" si="3">TODAY()-C69</f>
        <v>37</v>
      </c>
      <c r="G69" s="2" t="str">
        <f t="shared" ref="G69:G93" ca="1" si="4">LOOKUP(F69,$K$4:$K$8,$L$4:$L$8)</f>
        <v>31 to 45 days</v>
      </c>
      <c r="H69" s="9">
        <f>C69+VLOOKUP(D69,'Credit Side'!$B$3:$C$13,2,FALSE)</f>
        <v>45365</v>
      </c>
      <c r="I69" s="10">
        <f t="shared" ref="I69:I93" ca="1" si="5">IF(H69&lt;TODAY(),E69,0)</f>
        <v>151102</v>
      </c>
    </row>
    <row r="70" spans="2:9" x14ac:dyDescent="0.25">
      <c r="B70" s="4">
        <v>67</v>
      </c>
      <c r="C70" s="5">
        <v>45344</v>
      </c>
      <c r="D70" s="4" t="s">
        <v>8</v>
      </c>
      <c r="E70" s="4">
        <v>175984</v>
      </c>
      <c r="F70" s="10">
        <f t="shared" ca="1" si="3"/>
        <v>37</v>
      </c>
      <c r="G70" s="2" t="str">
        <f t="shared" ca="1" si="4"/>
        <v>31 to 45 days</v>
      </c>
      <c r="H70" s="9">
        <f>C70+VLOOKUP(D70,'Credit Side'!$B$3:$C$13,2,FALSE)</f>
        <v>45365</v>
      </c>
      <c r="I70" s="10">
        <f t="shared" ca="1" si="5"/>
        <v>175984</v>
      </c>
    </row>
    <row r="71" spans="2:9" x14ac:dyDescent="0.25">
      <c r="B71" s="4">
        <v>68</v>
      </c>
      <c r="C71" s="5">
        <v>45347</v>
      </c>
      <c r="D71" s="4" t="s">
        <v>13</v>
      </c>
      <c r="E71" s="4">
        <v>172683</v>
      </c>
      <c r="F71" s="10">
        <f t="shared" ca="1" si="3"/>
        <v>34</v>
      </c>
      <c r="G71" s="2" t="str">
        <f t="shared" ca="1" si="4"/>
        <v>31 to 45 days</v>
      </c>
      <c r="H71" s="9">
        <f>C71+VLOOKUP(D71,'Credit Side'!$B$3:$C$13,2,FALSE)</f>
        <v>45377</v>
      </c>
      <c r="I71" s="10">
        <f t="shared" ca="1" si="5"/>
        <v>172683</v>
      </c>
    </row>
    <row r="72" spans="2:9" x14ac:dyDescent="0.25">
      <c r="B72" s="4">
        <v>69</v>
      </c>
      <c r="C72" s="5">
        <v>45351</v>
      </c>
      <c r="D72" s="4" t="s">
        <v>9</v>
      </c>
      <c r="E72" s="4">
        <v>26991</v>
      </c>
      <c r="F72" s="10">
        <f t="shared" ca="1" si="3"/>
        <v>30</v>
      </c>
      <c r="G72" s="2" t="str">
        <f t="shared" ca="1" si="4"/>
        <v>16 to 30 days</v>
      </c>
      <c r="H72" s="9">
        <f>C72+VLOOKUP(D72,'Credit Side'!$B$3:$C$13,2,FALSE)</f>
        <v>45358</v>
      </c>
      <c r="I72" s="10">
        <f t="shared" ca="1" si="5"/>
        <v>26991</v>
      </c>
    </row>
    <row r="73" spans="2:9" x14ac:dyDescent="0.25">
      <c r="B73" s="4">
        <v>70</v>
      </c>
      <c r="C73" s="5">
        <v>45351</v>
      </c>
      <c r="D73" s="4" t="s">
        <v>10</v>
      </c>
      <c r="E73" s="4">
        <v>194416</v>
      </c>
      <c r="F73" s="10">
        <f t="shared" ca="1" si="3"/>
        <v>30</v>
      </c>
      <c r="G73" s="2" t="str">
        <f t="shared" ca="1" si="4"/>
        <v>16 to 30 days</v>
      </c>
      <c r="H73" s="9">
        <f>C73+VLOOKUP(D73,'Credit Side'!$B$3:$C$13,2,FALSE)</f>
        <v>45381</v>
      </c>
      <c r="I73" s="10">
        <f t="shared" ca="1" si="5"/>
        <v>0</v>
      </c>
    </row>
    <row r="74" spans="2:9" x14ac:dyDescent="0.25">
      <c r="B74" s="4">
        <v>71</v>
      </c>
      <c r="C74" s="5">
        <v>45352</v>
      </c>
      <c r="D74" s="4" t="s">
        <v>7</v>
      </c>
      <c r="E74" s="4">
        <v>70232</v>
      </c>
      <c r="F74" s="10">
        <f t="shared" ca="1" si="3"/>
        <v>29</v>
      </c>
      <c r="G74" s="2" t="str">
        <f t="shared" ca="1" si="4"/>
        <v>16 to 30 days</v>
      </c>
      <c r="H74" s="9">
        <f>C74+VLOOKUP(D74,'Credit Side'!$B$3:$C$13,2,FALSE)</f>
        <v>45367</v>
      </c>
      <c r="I74" s="10">
        <f t="shared" ca="1" si="5"/>
        <v>70232</v>
      </c>
    </row>
    <row r="75" spans="2:9" x14ac:dyDescent="0.25">
      <c r="B75" s="4">
        <v>72</v>
      </c>
      <c r="C75" s="5">
        <v>45354</v>
      </c>
      <c r="D75" s="4" t="s">
        <v>8</v>
      </c>
      <c r="E75" s="4">
        <v>153084</v>
      </c>
      <c r="F75" s="10">
        <f t="shared" ca="1" si="3"/>
        <v>27</v>
      </c>
      <c r="G75" s="2" t="str">
        <f t="shared" ca="1" si="4"/>
        <v>16 to 30 days</v>
      </c>
      <c r="H75" s="9">
        <f>C75+VLOOKUP(D75,'Credit Side'!$B$3:$C$13,2,FALSE)</f>
        <v>45375</v>
      </c>
      <c r="I75" s="10">
        <f t="shared" ca="1" si="5"/>
        <v>153084</v>
      </c>
    </row>
    <row r="76" spans="2:9" x14ac:dyDescent="0.25">
      <c r="B76" s="4">
        <v>73</v>
      </c>
      <c r="C76" s="5">
        <v>45355</v>
      </c>
      <c r="D76" s="4" t="s">
        <v>9</v>
      </c>
      <c r="E76" s="4">
        <v>114010</v>
      </c>
      <c r="F76" s="10">
        <f t="shared" ca="1" si="3"/>
        <v>26</v>
      </c>
      <c r="G76" s="2" t="str">
        <f t="shared" ca="1" si="4"/>
        <v>16 to 30 days</v>
      </c>
      <c r="H76" s="9">
        <f>C76+VLOOKUP(D76,'Credit Side'!$B$3:$C$13,2,FALSE)</f>
        <v>45362</v>
      </c>
      <c r="I76" s="10">
        <f t="shared" ca="1" si="5"/>
        <v>114010</v>
      </c>
    </row>
    <row r="77" spans="2:9" x14ac:dyDescent="0.25">
      <c r="B77" s="4">
        <v>74</v>
      </c>
      <c r="C77" s="5">
        <v>45355</v>
      </c>
      <c r="D77" s="4" t="s">
        <v>8</v>
      </c>
      <c r="E77" s="4">
        <v>106951</v>
      </c>
      <c r="F77" s="10">
        <f t="shared" ca="1" si="3"/>
        <v>26</v>
      </c>
      <c r="G77" s="2" t="str">
        <f t="shared" ca="1" si="4"/>
        <v>16 to 30 days</v>
      </c>
      <c r="H77" s="9">
        <f>C77+VLOOKUP(D77,'Credit Side'!$B$3:$C$13,2,FALSE)</f>
        <v>45376</v>
      </c>
      <c r="I77" s="10">
        <f t="shared" ca="1" si="5"/>
        <v>106951</v>
      </c>
    </row>
    <row r="78" spans="2:9" x14ac:dyDescent="0.25">
      <c r="B78" s="4">
        <v>75</v>
      </c>
      <c r="C78" s="5">
        <v>45358</v>
      </c>
      <c r="D78" s="4" t="s">
        <v>9</v>
      </c>
      <c r="E78" s="4">
        <v>42541</v>
      </c>
      <c r="F78" s="10">
        <f t="shared" ca="1" si="3"/>
        <v>23</v>
      </c>
      <c r="G78" s="2" t="str">
        <f t="shared" ca="1" si="4"/>
        <v>16 to 30 days</v>
      </c>
      <c r="H78" s="9">
        <f>C78+VLOOKUP(D78,'Credit Side'!$B$3:$C$13,2,FALSE)</f>
        <v>45365</v>
      </c>
      <c r="I78" s="10">
        <f t="shared" ca="1" si="5"/>
        <v>42541</v>
      </c>
    </row>
    <row r="79" spans="2:9" x14ac:dyDescent="0.25">
      <c r="B79" s="4">
        <v>76</v>
      </c>
      <c r="C79" s="5">
        <v>45359</v>
      </c>
      <c r="D79" s="4" t="s">
        <v>11</v>
      </c>
      <c r="E79" s="4">
        <v>76608</v>
      </c>
      <c r="F79" s="10">
        <f t="shared" ca="1" si="3"/>
        <v>22</v>
      </c>
      <c r="G79" s="2" t="str">
        <f t="shared" ca="1" si="4"/>
        <v>16 to 30 days</v>
      </c>
      <c r="H79" s="9">
        <f>C79+VLOOKUP(D79,'Credit Side'!$B$3:$C$13,2,FALSE)</f>
        <v>45366</v>
      </c>
      <c r="I79" s="10">
        <f t="shared" ca="1" si="5"/>
        <v>76608</v>
      </c>
    </row>
    <row r="80" spans="2:9" x14ac:dyDescent="0.25">
      <c r="B80" s="4">
        <v>77</v>
      </c>
      <c r="C80" s="5">
        <v>45360</v>
      </c>
      <c r="D80" s="4" t="s">
        <v>11</v>
      </c>
      <c r="E80" s="4">
        <v>159765</v>
      </c>
      <c r="F80" s="10">
        <f t="shared" ca="1" si="3"/>
        <v>21</v>
      </c>
      <c r="G80" s="2" t="str">
        <f t="shared" ca="1" si="4"/>
        <v>16 to 30 days</v>
      </c>
      <c r="H80" s="9">
        <f>C80+VLOOKUP(D80,'Credit Side'!$B$3:$C$13,2,FALSE)</f>
        <v>45367</v>
      </c>
      <c r="I80" s="10">
        <f t="shared" ca="1" si="5"/>
        <v>159765</v>
      </c>
    </row>
    <row r="81" spans="2:9" x14ac:dyDescent="0.25">
      <c r="B81" s="4">
        <v>78</v>
      </c>
      <c r="C81" s="5">
        <v>45360</v>
      </c>
      <c r="D81" s="4" t="s">
        <v>9</v>
      </c>
      <c r="E81" s="4">
        <v>154906</v>
      </c>
      <c r="F81" s="10">
        <f t="shared" ca="1" si="3"/>
        <v>21</v>
      </c>
      <c r="G81" s="2" t="str">
        <f t="shared" ca="1" si="4"/>
        <v>16 to 30 days</v>
      </c>
      <c r="H81" s="9">
        <f>C81+VLOOKUP(D81,'Credit Side'!$B$3:$C$13,2,FALSE)</f>
        <v>45367</v>
      </c>
      <c r="I81" s="10">
        <f t="shared" ca="1" si="5"/>
        <v>154906</v>
      </c>
    </row>
    <row r="82" spans="2:9" x14ac:dyDescent="0.25">
      <c r="B82" s="4">
        <v>79</v>
      </c>
      <c r="C82" s="5">
        <v>45361</v>
      </c>
      <c r="D82" s="4" t="s">
        <v>12</v>
      </c>
      <c r="E82" s="4">
        <v>164464</v>
      </c>
      <c r="F82" s="10">
        <f t="shared" ca="1" si="3"/>
        <v>20</v>
      </c>
      <c r="G82" s="2" t="str">
        <f t="shared" ca="1" si="4"/>
        <v>16 to 30 days</v>
      </c>
      <c r="H82" s="9">
        <f>C82+VLOOKUP(D82,'Credit Side'!$B$3:$C$13,2,FALSE)</f>
        <v>45382</v>
      </c>
      <c r="I82" s="10">
        <f t="shared" ca="1" si="5"/>
        <v>0</v>
      </c>
    </row>
    <row r="83" spans="2:9" x14ac:dyDescent="0.25">
      <c r="B83" s="4">
        <v>80</v>
      </c>
      <c r="C83" s="5">
        <v>45362</v>
      </c>
      <c r="D83" s="4" t="s">
        <v>8</v>
      </c>
      <c r="E83" s="4">
        <v>56963</v>
      </c>
      <c r="F83" s="10">
        <f t="shared" ca="1" si="3"/>
        <v>19</v>
      </c>
      <c r="G83" s="2" t="str">
        <f t="shared" ca="1" si="4"/>
        <v>16 to 30 days</v>
      </c>
      <c r="H83" s="9">
        <f>C83+VLOOKUP(D83,'Credit Side'!$B$3:$C$13,2,FALSE)</f>
        <v>45383</v>
      </c>
      <c r="I83" s="10">
        <f t="shared" ca="1" si="5"/>
        <v>0</v>
      </c>
    </row>
    <row r="84" spans="2:9" x14ac:dyDescent="0.25">
      <c r="B84" s="4">
        <v>81</v>
      </c>
      <c r="C84" s="5">
        <v>45362</v>
      </c>
      <c r="D84" s="4" t="s">
        <v>5</v>
      </c>
      <c r="E84" s="4">
        <v>23552</v>
      </c>
      <c r="F84" s="10">
        <f t="shared" ca="1" si="3"/>
        <v>19</v>
      </c>
      <c r="G84" s="2" t="str">
        <f t="shared" ca="1" si="4"/>
        <v>16 to 30 days</v>
      </c>
      <c r="H84" s="9">
        <f>C84+VLOOKUP(D84,'Credit Side'!$B$3:$C$13,2,FALSE)</f>
        <v>45377</v>
      </c>
      <c r="I84" s="10">
        <f t="shared" ca="1" si="5"/>
        <v>23552</v>
      </c>
    </row>
    <row r="85" spans="2:9" x14ac:dyDescent="0.25">
      <c r="B85" s="4">
        <v>82</v>
      </c>
      <c r="C85" s="5">
        <v>45365</v>
      </c>
      <c r="D85" s="4" t="s">
        <v>13</v>
      </c>
      <c r="E85" s="4">
        <v>120101</v>
      </c>
      <c r="F85" s="10">
        <f t="shared" ca="1" si="3"/>
        <v>16</v>
      </c>
      <c r="G85" s="2" t="str">
        <f t="shared" ca="1" si="4"/>
        <v>16 to 30 days</v>
      </c>
      <c r="H85" s="9">
        <f>C85+VLOOKUP(D85,'Credit Side'!$B$3:$C$13,2,FALSE)</f>
        <v>45395</v>
      </c>
      <c r="I85" s="10">
        <f t="shared" ca="1" si="5"/>
        <v>0</v>
      </c>
    </row>
    <row r="86" spans="2:9" x14ac:dyDescent="0.25">
      <c r="B86" s="4">
        <v>83</v>
      </c>
      <c r="C86" s="5">
        <v>45366</v>
      </c>
      <c r="D86" s="4" t="s">
        <v>10</v>
      </c>
      <c r="E86" s="4">
        <v>149814</v>
      </c>
      <c r="F86" s="10">
        <f t="shared" ca="1" si="3"/>
        <v>15</v>
      </c>
      <c r="G86" s="2" t="str">
        <f t="shared" ca="1" si="4"/>
        <v>8 to 15 days</v>
      </c>
      <c r="H86" s="9">
        <f>C86+VLOOKUP(D86,'Credit Side'!$B$3:$C$13,2,FALSE)</f>
        <v>45396</v>
      </c>
      <c r="I86" s="10">
        <f t="shared" ca="1" si="5"/>
        <v>0</v>
      </c>
    </row>
    <row r="87" spans="2:9" x14ac:dyDescent="0.25">
      <c r="B87" s="4">
        <v>84</v>
      </c>
      <c r="C87" s="5">
        <v>45366</v>
      </c>
      <c r="D87" s="4" t="s">
        <v>9</v>
      </c>
      <c r="E87" s="4">
        <v>60468</v>
      </c>
      <c r="F87" s="10">
        <f t="shared" ca="1" si="3"/>
        <v>15</v>
      </c>
      <c r="G87" s="2" t="str">
        <f t="shared" ca="1" si="4"/>
        <v>8 to 15 days</v>
      </c>
      <c r="H87" s="9">
        <f>C87+VLOOKUP(D87,'Credit Side'!$B$3:$C$13,2,FALSE)</f>
        <v>45373</v>
      </c>
      <c r="I87" s="10">
        <f t="shared" ca="1" si="5"/>
        <v>60468</v>
      </c>
    </row>
    <row r="88" spans="2:9" x14ac:dyDescent="0.25">
      <c r="B88" s="4">
        <v>85</v>
      </c>
      <c r="C88" s="5">
        <v>45367</v>
      </c>
      <c r="D88" s="4" t="s">
        <v>10</v>
      </c>
      <c r="E88" s="4">
        <v>175145</v>
      </c>
      <c r="F88" s="10">
        <f t="shared" ca="1" si="3"/>
        <v>14</v>
      </c>
      <c r="G88" s="2" t="str">
        <f t="shared" ca="1" si="4"/>
        <v>8 to 15 days</v>
      </c>
      <c r="H88" s="9">
        <f>C88+VLOOKUP(D88,'Credit Side'!$B$3:$C$13,2,FALSE)</f>
        <v>45397</v>
      </c>
      <c r="I88" s="10">
        <f t="shared" ca="1" si="5"/>
        <v>0</v>
      </c>
    </row>
    <row r="89" spans="2:9" x14ac:dyDescent="0.25">
      <c r="B89" s="4">
        <v>86</v>
      </c>
      <c r="C89" s="5">
        <v>45369</v>
      </c>
      <c r="D89" s="4" t="s">
        <v>9</v>
      </c>
      <c r="E89" s="4">
        <v>87627</v>
      </c>
      <c r="F89" s="10">
        <f t="shared" ca="1" si="3"/>
        <v>12</v>
      </c>
      <c r="G89" s="2" t="str">
        <f t="shared" ca="1" si="4"/>
        <v>8 to 15 days</v>
      </c>
      <c r="H89" s="9">
        <f>C89+VLOOKUP(D89,'Credit Side'!$B$3:$C$13,2,FALSE)</f>
        <v>45376</v>
      </c>
      <c r="I89" s="10">
        <f t="shared" ca="1" si="5"/>
        <v>87627</v>
      </c>
    </row>
    <row r="90" spans="2:9" x14ac:dyDescent="0.25">
      <c r="B90" s="4">
        <v>87</v>
      </c>
      <c r="C90" s="5">
        <v>45370</v>
      </c>
      <c r="D90" s="4" t="s">
        <v>5</v>
      </c>
      <c r="E90" s="4">
        <v>71047</v>
      </c>
      <c r="F90" s="10">
        <f t="shared" ca="1" si="3"/>
        <v>11</v>
      </c>
      <c r="G90" s="2" t="str">
        <f t="shared" ca="1" si="4"/>
        <v>8 to 15 days</v>
      </c>
      <c r="H90" s="9">
        <f>C90+VLOOKUP(D90,'Credit Side'!$B$3:$C$13,2,FALSE)</f>
        <v>45385</v>
      </c>
      <c r="I90" s="10">
        <f t="shared" ca="1" si="5"/>
        <v>0</v>
      </c>
    </row>
    <row r="91" spans="2:9" x14ac:dyDescent="0.25">
      <c r="B91" s="4">
        <v>88</v>
      </c>
      <c r="C91" s="5">
        <v>45371</v>
      </c>
      <c r="D91" s="4" t="s">
        <v>8</v>
      </c>
      <c r="E91" s="4">
        <v>60221</v>
      </c>
      <c r="F91" s="10">
        <f t="shared" ca="1" si="3"/>
        <v>10</v>
      </c>
      <c r="G91" s="2" t="str">
        <f t="shared" ca="1" si="4"/>
        <v>8 to 15 days</v>
      </c>
      <c r="H91" s="9">
        <f>C91+VLOOKUP(D91,'Credit Side'!$B$3:$C$13,2,FALSE)</f>
        <v>45392</v>
      </c>
      <c r="I91" s="10">
        <f t="shared" ca="1" si="5"/>
        <v>0</v>
      </c>
    </row>
    <row r="92" spans="2:9" x14ac:dyDescent="0.25">
      <c r="B92" s="4">
        <v>89</v>
      </c>
      <c r="C92" s="5">
        <v>45371</v>
      </c>
      <c r="D92" s="4" t="s">
        <v>8</v>
      </c>
      <c r="E92" s="4">
        <v>157610</v>
      </c>
      <c r="F92" s="10">
        <f t="shared" ca="1" si="3"/>
        <v>10</v>
      </c>
      <c r="G92" s="2" t="str">
        <f t="shared" ca="1" si="4"/>
        <v>8 to 15 days</v>
      </c>
      <c r="H92" s="9">
        <f>C92+VLOOKUP(D92,'Credit Side'!$B$3:$C$13,2,FALSE)</f>
        <v>45392</v>
      </c>
      <c r="I92" s="10">
        <f t="shared" ca="1" si="5"/>
        <v>0</v>
      </c>
    </row>
    <row r="93" spans="2:9" x14ac:dyDescent="0.25">
      <c r="B93" s="4">
        <v>90</v>
      </c>
      <c r="C93" s="5">
        <v>45371</v>
      </c>
      <c r="D93" s="4" t="s">
        <v>13</v>
      </c>
      <c r="E93" s="4">
        <v>150948</v>
      </c>
      <c r="F93" s="10">
        <f t="shared" ca="1" si="3"/>
        <v>10</v>
      </c>
      <c r="G93" s="2" t="str">
        <f t="shared" ca="1" si="4"/>
        <v>8 to 15 days</v>
      </c>
      <c r="H93" s="9">
        <f>C93+VLOOKUP(D93,'Credit Side'!$B$3:$C$13,2,FALSE)</f>
        <v>45401</v>
      </c>
      <c r="I93" s="10">
        <f t="shared" ca="1" si="5"/>
        <v>0</v>
      </c>
    </row>
  </sheetData>
  <sortState xmlns:xlrd2="http://schemas.microsoft.com/office/spreadsheetml/2017/richdata2" ref="B4:C93">
    <sortCondition ref="C4:C93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586E-576E-4E83-B745-A5E6AD9A36E0}">
  <dimension ref="B1:N13"/>
  <sheetViews>
    <sheetView showGridLines="0" workbookViewId="0">
      <selection activeCell="F4" sqref="F4"/>
    </sheetView>
  </sheetViews>
  <sheetFormatPr defaultRowHeight="18.75" x14ac:dyDescent="0.25"/>
  <cols>
    <col min="1" max="1" width="5.140625" style="2" customWidth="1"/>
    <col min="2" max="2" width="38.7109375" style="2" customWidth="1"/>
    <col min="3" max="3" width="19.28515625" style="2" customWidth="1"/>
    <col min="4" max="4" width="16.85546875" style="2" customWidth="1"/>
    <col min="5" max="5" width="18" style="2" customWidth="1"/>
    <col min="6" max="6" width="9.5703125" style="2" customWidth="1"/>
    <col min="7" max="7" width="8.85546875" style="2" customWidth="1"/>
    <col min="8" max="8" width="24.140625" style="2" bestFit="1" customWidth="1"/>
    <col min="9" max="9" width="8.85546875" style="2" customWidth="1"/>
    <col min="10" max="10" width="12.140625" style="2" bestFit="1" customWidth="1"/>
    <col min="11" max="11" width="8.5703125" style="2" bestFit="1" customWidth="1"/>
    <col min="12" max="12" width="15.5703125" style="2" bestFit="1" customWidth="1"/>
    <col min="13" max="18" width="9.140625" style="2"/>
    <col min="19" max="19" width="19.5703125" style="2" customWidth="1"/>
    <col min="20" max="20" width="14.85546875" style="2" bestFit="1" customWidth="1"/>
    <col min="21" max="21" width="14.28515625" style="2" bestFit="1" customWidth="1"/>
    <col min="22" max="22" width="16.7109375" style="2" customWidth="1"/>
    <col min="23" max="24" width="9.140625" style="2"/>
    <col min="25" max="25" width="6.140625" style="2" bestFit="1" customWidth="1"/>
    <col min="26" max="26" width="6.7109375" style="2" bestFit="1" customWidth="1"/>
    <col min="27" max="27" width="5.85546875" style="2" bestFit="1" customWidth="1"/>
    <col min="28" max="28" width="6.28515625" style="2" bestFit="1" customWidth="1"/>
    <col min="29" max="29" width="6.140625" style="2" bestFit="1" customWidth="1"/>
    <col min="30" max="30" width="5.140625" style="2" bestFit="1" customWidth="1"/>
    <col min="31" max="31" width="5.7109375" style="2" bestFit="1" customWidth="1"/>
    <col min="32" max="32" width="6.140625" style="2" bestFit="1" customWidth="1"/>
    <col min="33" max="33" width="6.7109375" style="2" bestFit="1" customWidth="1"/>
    <col min="34" max="34" width="5.85546875" style="2" bestFit="1" customWidth="1"/>
    <col min="35" max="35" width="6.28515625" style="2" bestFit="1" customWidth="1"/>
    <col min="36" max="36" width="6.140625" style="2" bestFit="1" customWidth="1"/>
    <col min="37" max="37" width="5.140625" style="2" bestFit="1" customWidth="1"/>
    <col min="38" max="38" width="5.7109375" style="2" bestFit="1" customWidth="1"/>
    <col min="39" max="39" width="6.140625" style="2" bestFit="1" customWidth="1"/>
    <col min="40" max="40" width="6.7109375" style="2" bestFit="1" customWidth="1"/>
    <col min="41" max="41" width="5.85546875" style="2" bestFit="1" customWidth="1"/>
    <col min="42" max="42" width="6.28515625" style="2" bestFit="1" customWidth="1"/>
    <col min="43" max="43" width="6.140625" style="2" bestFit="1" customWidth="1"/>
    <col min="44" max="44" width="5.140625" style="2" bestFit="1" customWidth="1"/>
    <col min="45" max="45" width="5.7109375" style="2" bestFit="1" customWidth="1"/>
    <col min="46" max="46" width="6.140625" style="2" bestFit="1" customWidth="1"/>
    <col min="47" max="16384" width="9.140625" style="2"/>
  </cols>
  <sheetData>
    <row r="1" spans="2:14" ht="23.25" customHeight="1" x14ac:dyDescent="0.25">
      <c r="B1" s="3" t="s">
        <v>15</v>
      </c>
      <c r="C1" s="3"/>
      <c r="F1" s="1"/>
      <c r="G1" s="1"/>
      <c r="N1" s="1"/>
    </row>
    <row r="2" spans="2:14" ht="23.25" customHeight="1" x14ac:dyDescent="0.25">
      <c r="E2" s="1"/>
      <c r="F2" s="1"/>
    </row>
    <row r="3" spans="2:14" x14ac:dyDescent="0.25">
      <c r="B3" s="7" t="s">
        <v>3</v>
      </c>
      <c r="C3" s="6" t="s">
        <v>16</v>
      </c>
    </row>
    <row r="4" spans="2:14" x14ac:dyDescent="0.25">
      <c r="B4" s="4" t="s">
        <v>11</v>
      </c>
      <c r="C4" s="4">
        <v>7</v>
      </c>
    </row>
    <row r="5" spans="2:14" x14ac:dyDescent="0.25">
      <c r="B5" s="4" t="s">
        <v>6</v>
      </c>
      <c r="C5" s="4">
        <v>15</v>
      </c>
    </row>
    <row r="6" spans="2:14" x14ac:dyDescent="0.25">
      <c r="B6" s="4" t="s">
        <v>8</v>
      </c>
      <c r="C6" s="4">
        <v>21</v>
      </c>
    </row>
    <row r="7" spans="2:14" x14ac:dyDescent="0.25">
      <c r="B7" s="4" t="s">
        <v>9</v>
      </c>
      <c r="C7" s="4">
        <v>7</v>
      </c>
    </row>
    <row r="8" spans="2:14" x14ac:dyDescent="0.25">
      <c r="B8" s="4" t="s">
        <v>10</v>
      </c>
      <c r="C8" s="4">
        <v>30</v>
      </c>
    </row>
    <row r="9" spans="2:14" x14ac:dyDescent="0.25">
      <c r="B9" s="4" t="s">
        <v>5</v>
      </c>
      <c r="C9" s="4">
        <v>15</v>
      </c>
    </row>
    <row r="10" spans="2:14" x14ac:dyDescent="0.25">
      <c r="B10" s="4" t="s">
        <v>7</v>
      </c>
      <c r="C10" s="4">
        <v>15</v>
      </c>
    </row>
    <row r="11" spans="2:14" x14ac:dyDescent="0.25">
      <c r="B11" s="4" t="s">
        <v>12</v>
      </c>
      <c r="C11" s="4">
        <v>21</v>
      </c>
    </row>
    <row r="12" spans="2:14" x14ac:dyDescent="0.25">
      <c r="B12" s="4" t="s">
        <v>14</v>
      </c>
      <c r="C12" s="4">
        <v>30</v>
      </c>
    </row>
    <row r="13" spans="2:14" x14ac:dyDescent="0.25">
      <c r="B13" s="4" t="s">
        <v>13</v>
      </c>
      <c r="C13" s="4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Receivable analysis</vt:lpstr>
      <vt:lpstr>Credit Side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2024-03-30T03:04:29Z</dcterms:modified>
</cp:coreProperties>
</file>